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teodorescu\Dropbox\2020 CAU CAEP Self Study Report\b. EPP_Standard 1 - Knowledge Skills and Dispositions\1.1 Knowledge Skills and Dispositions\Combined Appendices\"/>
    </mc:Choice>
  </mc:AlternateContent>
  <bookViews>
    <workbookView xWindow="0" yWindow="0" windowWidth="19157" windowHeight="6429" activeTab="3"/>
  </bookViews>
  <sheets>
    <sheet name="Intern Keys " sheetId="1" r:id="rId1"/>
    <sheet name="GACE " sheetId="2" r:id="rId2"/>
    <sheet name="Ethics Exam " sheetId="3" r:id="rId3"/>
    <sheet name="edTPA"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6" i="4" l="1"/>
  <c r="X26" i="4"/>
  <c r="W26" i="4"/>
  <c r="V26" i="4"/>
  <c r="X28" i="4" s="1"/>
  <c r="U26" i="4"/>
  <c r="T26" i="4"/>
  <c r="S26" i="4"/>
  <c r="R26" i="4"/>
  <c r="T28" i="4" s="1"/>
  <c r="Q26" i="4"/>
  <c r="P26" i="4"/>
  <c r="O26" i="4"/>
  <c r="N26" i="4"/>
  <c r="M26" i="4"/>
  <c r="O28" i="4" s="1"/>
  <c r="L26" i="4"/>
  <c r="K26" i="4"/>
  <c r="J26" i="4"/>
  <c r="I26" i="4"/>
  <c r="J28" i="4" s="1"/>
  <c r="H26" i="4"/>
  <c r="H72" i="2"/>
  <c r="E72" i="2"/>
  <c r="D72" i="2"/>
  <c r="G72" i="2" s="1"/>
  <c r="C72" i="2"/>
  <c r="F72" i="2" s="1"/>
  <c r="B72" i="2"/>
  <c r="N60" i="2"/>
  <c r="M60" i="2"/>
  <c r="L60" i="2"/>
  <c r="J60" i="2"/>
  <c r="P60" i="2" s="1"/>
  <c r="F60" i="2"/>
  <c r="I60" i="2" s="1"/>
  <c r="E60" i="2"/>
  <c r="H60" i="2" s="1"/>
  <c r="D60" i="2"/>
  <c r="B60" i="2"/>
  <c r="G60" i="2" s="1"/>
  <c r="Q44" i="2"/>
  <c r="N44" i="2"/>
  <c r="M44" i="2"/>
  <c r="L44" i="2"/>
  <c r="O44" i="2" s="1"/>
  <c r="J44" i="2"/>
  <c r="F44" i="2"/>
  <c r="I44" i="2" s="1"/>
  <c r="E44" i="2"/>
  <c r="D44" i="2"/>
  <c r="B44" i="2"/>
  <c r="H44" i="2" s="1"/>
  <c r="N28" i="2"/>
  <c r="Q28" i="2" s="1"/>
  <c r="M28" i="2"/>
  <c r="L28" i="2"/>
  <c r="J28" i="2"/>
  <c r="F28" i="2"/>
  <c r="I28" i="2" s="1"/>
  <c r="E28" i="2"/>
  <c r="D28" i="2"/>
  <c r="B28" i="2"/>
  <c r="H28" i="2" s="1"/>
  <c r="G28" i="2" l="1"/>
  <c r="G44" i="2"/>
  <c r="O60" i="2"/>
  <c r="AG127" i="1" l="1"/>
  <c r="AG125" i="1"/>
  <c r="AG123" i="1"/>
  <c r="AG121" i="1"/>
  <c r="AG119" i="1"/>
  <c r="AG116" i="1"/>
  <c r="AG114" i="1"/>
  <c r="AG112" i="1"/>
  <c r="AG110" i="1"/>
  <c r="AG108" i="1"/>
  <c r="AG105" i="1"/>
  <c r="AG103" i="1"/>
  <c r="AG101" i="1"/>
  <c r="AG99" i="1"/>
  <c r="AG97" i="1"/>
  <c r="AG88" i="1"/>
  <c r="AG86" i="1"/>
  <c r="AG84" i="1"/>
  <c r="AG82" i="1"/>
  <c r="AG80" i="1"/>
  <c r="AG77" i="1"/>
  <c r="AG75" i="1"/>
  <c r="AG73" i="1"/>
  <c r="AG71" i="1"/>
  <c r="AG69" i="1"/>
  <c r="AG66" i="1"/>
  <c r="AG64" i="1"/>
  <c r="AG62" i="1"/>
  <c r="AG60" i="1"/>
  <c r="AG58" i="1"/>
  <c r="AG55" i="1"/>
  <c r="AG53" i="1"/>
  <c r="AG51" i="1"/>
  <c r="AG49" i="1"/>
  <c r="AG47" i="1"/>
  <c r="AG28" i="1"/>
  <c r="AG26" i="1"/>
  <c r="AG24" i="1"/>
  <c r="AG22" i="1"/>
  <c r="AG20" i="1"/>
  <c r="AG17" i="1"/>
  <c r="AG15" i="1"/>
  <c r="AG13" i="1"/>
  <c r="AG11" i="1"/>
  <c r="AG9" i="1"/>
  <c r="AF127" i="1"/>
  <c r="AE127" i="1"/>
  <c r="AF125" i="1"/>
  <c r="AE125" i="1"/>
  <c r="AF123" i="1"/>
  <c r="AE123" i="1"/>
  <c r="AF121" i="1"/>
  <c r="AE121" i="1"/>
  <c r="AF119" i="1"/>
  <c r="AE119" i="1"/>
  <c r="AF116" i="1"/>
  <c r="AE116" i="1"/>
  <c r="AF114" i="1"/>
  <c r="AE114" i="1"/>
  <c r="AF112" i="1"/>
  <c r="AE112" i="1"/>
  <c r="AF110" i="1"/>
  <c r="AE110" i="1"/>
  <c r="AF108" i="1"/>
  <c r="AE108" i="1"/>
  <c r="AF105" i="1"/>
  <c r="AE105" i="1"/>
  <c r="AF103" i="1"/>
  <c r="AE103" i="1"/>
  <c r="AF101" i="1"/>
  <c r="AE101" i="1"/>
  <c r="AF99" i="1"/>
  <c r="AE99" i="1"/>
  <c r="AF97" i="1"/>
  <c r="AE97" i="1"/>
  <c r="AF88" i="1"/>
  <c r="AE88" i="1"/>
  <c r="AF86" i="1"/>
  <c r="AE86" i="1"/>
  <c r="AF84" i="1"/>
  <c r="AE84" i="1"/>
  <c r="AF82" i="1"/>
  <c r="AE82" i="1"/>
  <c r="AF80" i="1"/>
  <c r="AE80" i="1"/>
  <c r="AF77" i="1"/>
  <c r="AE77" i="1"/>
  <c r="AF75" i="1"/>
  <c r="AE75" i="1"/>
  <c r="AF73" i="1"/>
  <c r="AE73" i="1"/>
  <c r="AF71" i="1"/>
  <c r="AE71" i="1"/>
  <c r="AF69" i="1"/>
  <c r="AE69" i="1"/>
  <c r="AF66" i="1"/>
  <c r="AE66" i="1"/>
  <c r="AF64" i="1"/>
  <c r="AE64" i="1"/>
  <c r="AF62" i="1"/>
  <c r="AE62" i="1"/>
  <c r="AF60" i="1"/>
  <c r="AE60" i="1"/>
  <c r="AF58" i="1"/>
  <c r="AE58" i="1"/>
  <c r="AF55" i="1"/>
  <c r="AE55" i="1"/>
  <c r="AF53" i="1"/>
  <c r="AE53" i="1"/>
  <c r="AF51" i="1"/>
  <c r="AE51" i="1"/>
  <c r="AF49" i="1"/>
  <c r="AE49" i="1"/>
  <c r="AF47" i="1"/>
  <c r="AE47" i="1"/>
  <c r="AE28" i="1"/>
  <c r="AE26" i="1"/>
  <c r="AE24" i="1"/>
  <c r="AE22" i="1"/>
  <c r="AE20" i="1"/>
  <c r="AE17" i="1"/>
  <c r="AE15" i="1"/>
  <c r="AE13" i="1"/>
  <c r="AE11" i="1"/>
  <c r="AE9" i="1"/>
  <c r="AF9" i="1"/>
  <c r="AF28" i="1"/>
  <c r="AF26" i="1"/>
  <c r="AF24" i="1"/>
  <c r="AF22" i="1"/>
  <c r="AF20" i="1"/>
  <c r="AF17" i="1"/>
  <c r="AF15" i="1"/>
  <c r="AF13" i="1"/>
  <c r="AF11" i="1"/>
  <c r="P127" i="1" l="1"/>
  <c r="P128" i="1" s="1"/>
  <c r="O127" i="1"/>
  <c r="O128" i="1" s="1"/>
  <c r="N127" i="1"/>
  <c r="N128" i="1" s="1"/>
  <c r="M127" i="1"/>
  <c r="M128" i="1" s="1"/>
  <c r="R127" i="1"/>
  <c r="P116" i="1"/>
  <c r="P117" i="1" s="1"/>
  <c r="O116" i="1"/>
  <c r="O117" i="1" s="1"/>
  <c r="N116" i="1"/>
  <c r="N117" i="1" s="1"/>
  <c r="M116" i="1"/>
  <c r="M117" i="1" s="1"/>
  <c r="L116" i="1"/>
  <c r="P105" i="1"/>
  <c r="P106" i="1" s="1"/>
  <c r="O105" i="1"/>
  <c r="O106" i="1" s="1"/>
  <c r="N105" i="1"/>
  <c r="N106" i="1" s="1"/>
  <c r="M105" i="1"/>
  <c r="M106" i="1" s="1"/>
  <c r="L105" i="1"/>
  <c r="P88" i="1"/>
  <c r="P89" i="1" s="1"/>
  <c r="O88" i="1"/>
  <c r="O89" i="1" s="1"/>
  <c r="N88" i="1"/>
  <c r="N89" i="1" s="1"/>
  <c r="M88" i="1"/>
  <c r="M89" i="1" s="1"/>
  <c r="L88" i="1"/>
  <c r="P77" i="1"/>
  <c r="P78" i="1" s="1"/>
  <c r="O77" i="1"/>
  <c r="O78" i="1" s="1"/>
  <c r="N77" i="1"/>
  <c r="N78" i="1" s="1"/>
  <c r="M77" i="1"/>
  <c r="M78" i="1" s="1"/>
  <c r="L77" i="1"/>
  <c r="P66" i="1"/>
  <c r="P67" i="1" s="1"/>
  <c r="O66" i="1"/>
  <c r="O67" i="1" s="1"/>
  <c r="N66" i="1"/>
  <c r="N67" i="1" s="1"/>
  <c r="M66" i="1"/>
  <c r="M67" i="1" s="1"/>
  <c r="L66" i="1"/>
  <c r="P55" i="1"/>
  <c r="P56" i="1" s="1"/>
  <c r="O55" i="1"/>
  <c r="O56" i="1" s="1"/>
  <c r="N55" i="1"/>
  <c r="N56" i="1" s="1"/>
  <c r="M55" i="1"/>
  <c r="M56" i="1" s="1"/>
  <c r="P39" i="1"/>
  <c r="P40" i="1" s="1"/>
  <c r="O39" i="1"/>
  <c r="O40" i="1" s="1"/>
  <c r="N39" i="1"/>
  <c r="N40" i="1" s="1"/>
  <c r="M39" i="1"/>
  <c r="M40" i="1" s="1"/>
  <c r="P28" i="1"/>
  <c r="P29" i="1" s="1"/>
  <c r="O28" i="1"/>
  <c r="O29" i="1" s="1"/>
  <c r="N28" i="1"/>
  <c r="N29" i="1" s="1"/>
  <c r="M28" i="1"/>
  <c r="M29" i="1" s="1"/>
  <c r="R28" i="1"/>
  <c r="P17" i="1"/>
  <c r="P18" i="1" s="1"/>
  <c r="O17" i="1"/>
  <c r="O18" i="1" s="1"/>
  <c r="N17" i="1"/>
  <c r="N18" i="1" s="1"/>
  <c r="M17" i="1"/>
  <c r="M18" i="1" s="1"/>
  <c r="L17" i="1"/>
  <c r="S128" i="1" l="1"/>
  <c r="AB127" i="1"/>
  <c r="AB128" i="1" s="1"/>
  <c r="AA127" i="1"/>
  <c r="AA128" i="1" s="1"/>
  <c r="Z127" i="1"/>
  <c r="Z128" i="1" s="1"/>
  <c r="Y127" i="1"/>
  <c r="Y128" i="1" s="1"/>
  <c r="X127" i="1"/>
  <c r="V127" i="1"/>
  <c r="V128" i="1" s="1"/>
  <c r="U127" i="1"/>
  <c r="U128" i="1" s="1"/>
  <c r="T127" i="1"/>
  <c r="T128" i="1" s="1"/>
  <c r="S127" i="1"/>
  <c r="S117" i="1"/>
  <c r="AB116" i="1"/>
  <c r="AB117" i="1" s="1"/>
  <c r="AA116" i="1"/>
  <c r="AA117" i="1" s="1"/>
  <c r="Z116" i="1"/>
  <c r="Z117" i="1" s="1"/>
  <c r="Y116" i="1"/>
  <c r="Y117" i="1" s="1"/>
  <c r="X116" i="1"/>
  <c r="V116" i="1"/>
  <c r="V117" i="1" s="1"/>
  <c r="U116" i="1"/>
  <c r="U117" i="1" s="1"/>
  <c r="T116" i="1"/>
  <c r="T117" i="1" s="1"/>
  <c r="S116" i="1"/>
  <c r="R116" i="1"/>
  <c r="AB105" i="1"/>
  <c r="AB106" i="1" s="1"/>
  <c r="AA105" i="1"/>
  <c r="AA106" i="1" s="1"/>
  <c r="Z105" i="1"/>
  <c r="Z106" i="1" s="1"/>
  <c r="Y105" i="1"/>
  <c r="Y106" i="1" s="1"/>
  <c r="X105" i="1"/>
  <c r="V105" i="1"/>
  <c r="V106" i="1" s="1"/>
  <c r="U105" i="1"/>
  <c r="U106" i="1" s="1"/>
  <c r="T105" i="1"/>
  <c r="T106" i="1" s="1"/>
  <c r="S105" i="1"/>
  <c r="S106" i="1" s="1"/>
  <c r="R105" i="1"/>
  <c r="S89" i="1"/>
  <c r="AB88" i="1"/>
  <c r="AB89" i="1" s="1"/>
  <c r="AA88" i="1"/>
  <c r="AA89" i="1" s="1"/>
  <c r="Z88" i="1"/>
  <c r="Z89" i="1" s="1"/>
  <c r="Y88" i="1"/>
  <c r="Y89" i="1" s="1"/>
  <c r="X88" i="1"/>
  <c r="V88" i="1"/>
  <c r="V89" i="1" s="1"/>
  <c r="U88" i="1"/>
  <c r="U89" i="1" s="1"/>
  <c r="T88" i="1"/>
  <c r="T89" i="1" s="1"/>
  <c r="S88" i="1"/>
  <c r="R88" i="1"/>
  <c r="S78" i="1"/>
  <c r="AB77" i="1"/>
  <c r="AB78" i="1" s="1"/>
  <c r="AA77" i="1"/>
  <c r="AA78" i="1" s="1"/>
  <c r="Z77" i="1"/>
  <c r="Z78" i="1" s="1"/>
  <c r="Y77" i="1"/>
  <c r="Y78" i="1" s="1"/>
  <c r="X77" i="1"/>
  <c r="V77" i="1"/>
  <c r="V78" i="1" s="1"/>
  <c r="U77" i="1"/>
  <c r="U78" i="1" s="1"/>
  <c r="T77" i="1"/>
  <c r="T78" i="1" s="1"/>
  <c r="S77" i="1"/>
  <c r="R77" i="1"/>
  <c r="S67" i="1"/>
  <c r="AB66" i="1"/>
  <c r="AB67" i="1" s="1"/>
  <c r="AA66" i="1"/>
  <c r="AA67" i="1" s="1"/>
  <c r="Z66" i="1"/>
  <c r="Z67" i="1" s="1"/>
  <c r="Y66" i="1"/>
  <c r="Y67" i="1" s="1"/>
  <c r="X66" i="1"/>
  <c r="V66" i="1"/>
  <c r="V67" i="1" s="1"/>
  <c r="U66" i="1"/>
  <c r="U67" i="1" s="1"/>
  <c r="T66" i="1"/>
  <c r="T67" i="1" s="1"/>
  <c r="S66" i="1"/>
  <c r="R66" i="1"/>
  <c r="AB55" i="1"/>
  <c r="AB56" i="1" s="1"/>
  <c r="AA55" i="1"/>
  <c r="AA56" i="1" s="1"/>
  <c r="Z55" i="1"/>
  <c r="Z56" i="1" s="1"/>
  <c r="Y55" i="1"/>
  <c r="Y56" i="1" s="1"/>
  <c r="X55" i="1"/>
  <c r="V55" i="1"/>
  <c r="U55" i="1"/>
  <c r="T55" i="1"/>
  <c r="S55" i="1"/>
  <c r="R55" i="1"/>
  <c r="S56" i="1" s="1"/>
  <c r="AB39" i="1"/>
  <c r="AB40" i="1" s="1"/>
  <c r="AA39" i="1"/>
  <c r="AA40" i="1" s="1"/>
  <c r="Z39" i="1"/>
  <c r="Z40" i="1" s="1"/>
  <c r="Y39" i="1"/>
  <c r="Y40" i="1" s="1"/>
  <c r="X39" i="1"/>
  <c r="V39" i="1"/>
  <c r="V40" i="1" s="1"/>
  <c r="U39" i="1"/>
  <c r="U40" i="1" s="1"/>
  <c r="T39" i="1"/>
  <c r="T40" i="1" s="1"/>
  <c r="S39" i="1"/>
  <c r="S40" i="1" s="1"/>
  <c r="R39" i="1"/>
  <c r="AB28" i="1"/>
  <c r="AB29" i="1" s="1"/>
  <c r="AA28" i="1"/>
  <c r="AA29" i="1" s="1"/>
  <c r="Z28" i="1"/>
  <c r="Z29" i="1" s="1"/>
  <c r="Y28" i="1"/>
  <c r="Y29" i="1" s="1"/>
  <c r="X28" i="1"/>
  <c r="V28" i="1"/>
  <c r="V29" i="1" s="1"/>
  <c r="U28" i="1"/>
  <c r="U29" i="1" s="1"/>
  <c r="T28" i="1"/>
  <c r="T29" i="1" s="1"/>
  <c r="S28" i="1"/>
  <c r="S29" i="1" s="1"/>
  <c r="AB17" i="1"/>
  <c r="AB18" i="1" s="1"/>
  <c r="AA17" i="1"/>
  <c r="AA18" i="1" s="1"/>
  <c r="Z17" i="1"/>
  <c r="Z18" i="1" s="1"/>
  <c r="U17" i="1"/>
  <c r="U18" i="1" s="1"/>
  <c r="T17" i="1"/>
  <c r="V17" i="1"/>
  <c r="V18" i="1" s="1"/>
  <c r="Y18" i="1"/>
  <c r="Y17" i="1"/>
  <c r="S17" i="1"/>
  <c r="S18" i="1" s="1"/>
  <c r="T18" i="1"/>
  <c r="R17" i="1"/>
  <c r="X17" i="1"/>
  <c r="U56" i="1" l="1"/>
  <c r="V56" i="1"/>
  <c r="T56" i="1"/>
</calcChain>
</file>

<file path=xl/sharedStrings.xml><?xml version="1.0" encoding="utf-8"?>
<sst xmlns="http://schemas.openxmlformats.org/spreadsheetml/2006/main" count="2142" uniqueCount="612">
  <si>
    <t>Clark Atlanta University</t>
  </si>
  <si>
    <t>Field Supervisor Evaluation</t>
  </si>
  <si>
    <t>Intern KEYS</t>
  </si>
  <si>
    <t>Percentage scoring at each proficiency level</t>
  </si>
  <si>
    <t>Standard</t>
  </si>
  <si>
    <t>2015-2016</t>
  </si>
  <si>
    <t>2016-2017</t>
  </si>
  <si>
    <t>N</t>
  </si>
  <si>
    <t>Exemplary</t>
  </si>
  <si>
    <t>Proficient</t>
  </si>
  <si>
    <t>Needs  Development</t>
  </si>
  <si>
    <t>Ineffective</t>
  </si>
  <si>
    <r>
      <t>Standard 1</t>
    </r>
    <r>
      <rPr>
        <sz val="9"/>
        <color theme="1"/>
        <rFont val="Calibri"/>
        <family val="2"/>
      </rPr>
      <t>: Professional Knowledge</t>
    </r>
  </si>
  <si>
    <t>ECE</t>
  </si>
  <si>
    <t>Special Ed.</t>
  </si>
  <si>
    <t>MAT Math</t>
  </si>
  <si>
    <t>MAT Science</t>
  </si>
  <si>
    <t>Total</t>
  </si>
  <si>
    <r>
      <t>Standard 2</t>
    </r>
    <r>
      <rPr>
        <sz val="9"/>
        <color theme="1"/>
        <rFont val="Calibri"/>
        <family val="2"/>
      </rPr>
      <t>: Instructional Planning</t>
    </r>
  </si>
  <si>
    <r>
      <t>Standard 3</t>
    </r>
    <r>
      <rPr>
        <sz val="9"/>
        <color theme="1"/>
        <rFont val="Calibri"/>
        <family val="2"/>
      </rPr>
      <t>: Instructional Strategies</t>
    </r>
  </si>
  <si>
    <t>Needs Development</t>
  </si>
  <si>
    <r>
      <t>Standard 4</t>
    </r>
    <r>
      <rPr>
        <sz val="9"/>
        <color theme="1"/>
        <rFont val="Calibri"/>
        <family val="2"/>
      </rPr>
      <t>: Differentiated Instruction</t>
    </r>
  </si>
  <si>
    <r>
      <t>Standard 5</t>
    </r>
    <r>
      <rPr>
        <sz val="9"/>
        <color theme="1"/>
        <rFont val="Calibri"/>
        <family val="2"/>
      </rPr>
      <t>: Assessment Strategies</t>
    </r>
  </si>
  <si>
    <r>
      <t>Standard 7</t>
    </r>
    <r>
      <rPr>
        <sz val="9"/>
        <color theme="1"/>
        <rFont val="Calibri"/>
        <family val="2"/>
      </rPr>
      <t xml:space="preserve">: </t>
    </r>
    <r>
      <rPr>
        <sz val="6.5"/>
        <color theme="1"/>
        <rFont val="Calibri"/>
        <family val="2"/>
      </rPr>
      <t>Positive Learning Environment</t>
    </r>
  </si>
  <si>
    <r>
      <t>Standard 8</t>
    </r>
    <r>
      <rPr>
        <sz val="9"/>
        <color theme="1"/>
        <rFont val="Calibri"/>
        <family val="2"/>
      </rPr>
      <t xml:space="preserve">: </t>
    </r>
    <r>
      <rPr>
        <sz val="6.5"/>
        <color theme="1"/>
        <rFont val="Calibri"/>
        <family val="2"/>
      </rPr>
      <t>Academically Challenging Environment</t>
    </r>
  </si>
  <si>
    <r>
      <t>Standard 9</t>
    </r>
    <r>
      <rPr>
        <sz val="9"/>
        <color theme="1"/>
        <rFont val="Calibri"/>
        <family val="2"/>
      </rPr>
      <t>: Professionalism</t>
    </r>
  </si>
  <si>
    <r>
      <t>Standard 10</t>
    </r>
    <r>
      <rPr>
        <sz val="9"/>
        <color theme="1"/>
        <rFont val="Calibri"/>
        <family val="2"/>
      </rPr>
      <t>: Communication</t>
    </r>
  </si>
  <si>
    <t>2014-2015</t>
  </si>
  <si>
    <t>2017-18</t>
  </si>
  <si>
    <t>2017-2018</t>
  </si>
  <si>
    <r>
      <rPr>
        <b/>
        <sz val="9"/>
        <color theme="1"/>
        <rFont val="Calibri"/>
        <family val="2"/>
      </rPr>
      <t>Standard 6</t>
    </r>
    <r>
      <rPr>
        <sz val="9"/>
        <color theme="1"/>
        <rFont val="Calibri"/>
        <family val="2"/>
      </rPr>
      <t>: Assessment Uses</t>
    </r>
  </si>
  <si>
    <t>2018-19</t>
  </si>
  <si>
    <t>2018-2019</t>
  </si>
  <si>
    <t xml:space="preserve">Avg </t>
  </si>
  <si>
    <t>Avg</t>
  </si>
  <si>
    <t>% Proficient or Exemplary</t>
  </si>
  <si>
    <t xml:space="preserve">3-Year Average </t>
  </si>
  <si>
    <t>Test Year: SEP-2015 TO AUG-2016</t>
  </si>
  <si>
    <t>Test Name</t>
  </si>
  <si>
    <t>Statewide</t>
  </si>
  <si>
    <t>Program</t>
  </si>
  <si>
    <t># of</t>
  </si>
  <si>
    <t>Average</t>
  </si>
  <si>
    <t>#</t>
  </si>
  <si>
    <t>%</t>
  </si>
  <si>
    <t>Examinees</t>
  </si>
  <si>
    <t>Scale</t>
  </si>
  <si>
    <t>Overall</t>
  </si>
  <si>
    <t>Induction</t>
  </si>
  <si>
    <t>Professional</t>
  </si>
  <si>
    <t>Score</t>
  </si>
  <si>
    <t>Passing</t>
  </si>
  <si>
    <t>001 Early Childhood Education Test I</t>
  </si>
  <si>
    <t>002 Early Childhood Education Test II</t>
  </si>
  <si>
    <t>024 Science Test I</t>
  </si>
  <si>
    <t>301 Educational Leadership</t>
  </si>
  <si>
    <t>Test Year: SEP-2016 TO AUG-2017</t>
  </si>
  <si>
    <t>CAU</t>
  </si>
  <si>
    <t>022 Mathematics Test I</t>
  </si>
  <si>
    <t>023 Mathematics Test II</t>
  </si>
  <si>
    <t>025 Science Test II</t>
  </si>
  <si>
    <t>081 Special Ed Gen Curriculum Test I</t>
  </si>
  <si>
    <t>082 Special Ed Gen Curriculum Test II</t>
  </si>
  <si>
    <t>Total EPP</t>
  </si>
  <si>
    <t>Test Year: SEP-2017 TO AUG-2018</t>
  </si>
  <si>
    <t>Database Refresh Date: 05/14/2019 14:13:47</t>
  </si>
  <si>
    <t>103 School Counseling Test I</t>
  </si>
  <si>
    <t>104 School Counseling Test II</t>
  </si>
  <si>
    <t>Test Year: SEP-2018 TO AUG-2019</t>
  </si>
  <si>
    <t>Database Refresh Date: 01/07/2020 14:14:29</t>
  </si>
  <si>
    <t>001 Elementary Education Test I</t>
  </si>
  <si>
    <t>002 Elementary Education Test II</t>
  </si>
  <si>
    <t xml:space="preserve">Summary EPP-Level Pass Rates, 2016-17 to 2018-19 </t>
  </si>
  <si>
    <t xml:space="preserve">CAU Summary </t>
  </si>
  <si>
    <t xml:space="preserve">Year </t>
  </si>
  <si>
    <t xml:space="preserve">2016-17 </t>
  </si>
  <si>
    <t xml:space="preserve">2018-19 </t>
  </si>
  <si>
    <t xml:space="preserve">Total </t>
  </si>
  <si>
    <t>Ethics Modules Percent Correct</t>
  </si>
  <si>
    <t>Test: 360 Educator Ethics - Program Exit</t>
  </si>
  <si>
    <t>Examinees: Prospective</t>
  </si>
  <si>
    <t>Program: Clark Atlanta University</t>
  </si>
  <si>
    <t>Examinee Attempts: All Scores</t>
  </si>
  <si>
    <t>Module Name</t>
  </si>
  <si>
    <t># of Questions</t>
  </si>
  <si>
    <t># of Examinees</t>
  </si>
  <si>
    <t>Average % Correct</t>
  </si>
  <si>
    <t>360 Educator Ethics - Program Exit</t>
  </si>
  <si>
    <t>363 Educator Exit - Prof Educator and Student</t>
  </si>
  <si>
    <t>90.40</t>
  </si>
  <si>
    <t>85.71</t>
  </si>
  <si>
    <t>Appropriate Relationships with Students</t>
  </si>
  <si>
    <t>89.22</t>
  </si>
  <si>
    <t>88.10</t>
  </si>
  <si>
    <t>Conflicts of Interest</t>
  </si>
  <si>
    <t> 1 - 3</t>
  </si>
  <si>
    <t>88.44</t>
  </si>
  <si>
    <t>76.19</t>
  </si>
  <si>
    <t>Honesty in Grading and Evaluation</t>
  </si>
  <si>
    <t>94.94</t>
  </si>
  <si>
    <t>90.48</t>
  </si>
  <si>
    <t>Test Taken Count (Number of Attempts)</t>
  </si>
  <si>
    <t>1st Attempt</t>
  </si>
  <si>
    <t>91.39</t>
  </si>
  <si>
    <t>89.38</t>
  </si>
  <si>
    <t>88.67</t>
  </si>
  <si>
    <t>95.15</t>
  </si>
  <si>
    <t>2nd Attempt</t>
  </si>
  <si>
    <t>76.98</t>
  </si>
  <si>
    <t>86.01</t>
  </si>
  <si>
    <t>82.74</t>
  </si>
  <si>
    <t>90.08</t>
  </si>
  <si>
    <t>3rd Attempt</t>
  </si>
  <si>
    <t>65.97</t>
  </si>
  <si>
    <t>82.35</t>
  </si>
  <si>
    <t>80.39</t>
  </si>
  <si>
    <t>86.27</t>
  </si>
  <si>
    <t>4th Attempt</t>
  </si>
  <si>
    <t>72.22</t>
  </si>
  <si>
    <t>50.00</t>
  </si>
  <si>
    <t>44.44</t>
  </si>
  <si>
    <t>55.56</t>
  </si>
  <si>
    <t>5th Attempt</t>
  </si>
  <si>
    <t>48.81</t>
  </si>
  <si>
    <t>83.33</t>
  </si>
  <si>
    <t>66.67</t>
  </si>
  <si>
    <t>364 Educator Exit - Prof Educator and School</t>
  </si>
  <si>
    <t>89.75</t>
  </si>
  <si>
    <t>88.54</t>
  </si>
  <si>
    <t>The Concept of the School</t>
  </si>
  <si>
    <t> 3 - 5</t>
  </si>
  <si>
    <t>86.38</t>
  </si>
  <si>
    <t>82.50</t>
  </si>
  <si>
    <t>Mandatory Reporting</t>
  </si>
  <si>
    <t> 3 - 4</t>
  </si>
  <si>
    <t>93.88</t>
  </si>
  <si>
    <t>93.75</t>
  </si>
  <si>
    <t>Transparency and Honesty</t>
  </si>
  <si>
    <t> 2 - 4</t>
  </si>
  <si>
    <t>90.17</t>
  </si>
  <si>
    <t>91.67</t>
  </si>
  <si>
    <t>90.97</t>
  </si>
  <si>
    <t>86.51</t>
  </si>
  <si>
    <t>80.00</t>
  </si>
  <si>
    <t>94.06</t>
  </si>
  <si>
    <t>92.86</t>
  </si>
  <si>
    <t>90.43</t>
  </si>
  <si>
    <t>95.24</t>
  </si>
  <si>
    <t>76.51</t>
  </si>
  <si>
    <t>79.17</t>
  </si>
  <si>
    <t>83.96</t>
  </si>
  <si>
    <t>100.00</t>
  </si>
  <si>
    <t>90.25</t>
  </si>
  <si>
    <t>85.87</t>
  </si>
  <si>
    <t>72.48</t>
  </si>
  <si>
    <t>80.91</t>
  </si>
  <si>
    <t>88.64</t>
  </si>
  <si>
    <t>74.24</t>
  </si>
  <si>
    <t>65.00</t>
  </si>
  <si>
    <t>70.00</t>
  </si>
  <si>
    <t>87.50</t>
  </si>
  <si>
    <t>365 Educator Exit - Prof Edu and Community</t>
  </si>
  <si>
    <t>94.00</t>
  </si>
  <si>
    <t>94.05</t>
  </si>
  <si>
    <t>Confidentiality</t>
  </si>
  <si>
    <t>91.41</t>
  </si>
  <si>
    <t>Steward of Public Trust</t>
  </si>
  <si>
    <t>93.04</t>
  </si>
  <si>
    <t>94.29</t>
  </si>
  <si>
    <t>Use of Tobacco, Drugs, Alcohol</t>
  </si>
  <si>
    <t>97.34</t>
  </si>
  <si>
    <t>96.43</t>
  </si>
  <si>
    <t>94.32</t>
  </si>
  <si>
    <t>91.43</t>
  </si>
  <si>
    <t>93.06</t>
  </si>
  <si>
    <t>97.35</t>
  </si>
  <si>
    <t>80.83</t>
  </si>
  <si>
    <t>89.58</t>
  </si>
  <si>
    <t>91.25</t>
  </si>
  <si>
    <t>95.70</t>
  </si>
  <si>
    <t>71.67</t>
  </si>
  <si>
    <t>95.00</t>
  </si>
  <si>
    <t>366 Educator Exit - Ethical Decision Making</t>
  </si>
  <si>
    <t>94.25</t>
  </si>
  <si>
    <t>Being Proactive About Issues and Speaking Up</t>
  </si>
  <si>
    <t>92.42</t>
  </si>
  <si>
    <t>Maintaining Objectivity and Neutrality</t>
  </si>
  <si>
    <t>86.83</t>
  </si>
  <si>
    <t>Ensuring Student Safety and Welfare</t>
  </si>
  <si>
    <t>98.67</t>
  </si>
  <si>
    <t>Being a Steward of the Law and Public Trust</t>
  </si>
  <si>
    <t>97.21</t>
  </si>
  <si>
    <t>Promoting the Integrity of the Profession</t>
  </si>
  <si>
    <t>95.83</t>
  </si>
  <si>
    <t>Other</t>
  </si>
  <si>
    <t>94.61</t>
  </si>
  <si>
    <t>92.43</t>
  </si>
  <si>
    <t>86.85</t>
  </si>
  <si>
    <t>81.55</t>
  </si>
  <si>
    <t>75.00</t>
  </si>
  <si>
    <t>367 Educator Exit - The Prof Educator in GA</t>
  </si>
  <si>
    <t>86.21</t>
  </si>
  <si>
    <t>88.09</t>
  </si>
  <si>
    <t>GA CEE Standards 1, 2, 3, 9</t>
  </si>
  <si>
    <t> 5 - 6</t>
  </si>
  <si>
    <t>92.14</t>
  </si>
  <si>
    <t>97.62</t>
  </si>
  <si>
    <t>GA CEE Standards 5, 6, 9, 10</t>
  </si>
  <si>
    <t>64.44</t>
  </si>
  <si>
    <t>57.14</t>
  </si>
  <si>
    <t>GA CEE Standards 4, 7, 8, 9</t>
  </si>
  <si>
    <t> 4 - 6</t>
  </si>
  <si>
    <t>89.89</t>
  </si>
  <si>
    <t>90.71</t>
  </si>
  <si>
    <t>92.31</t>
  </si>
  <si>
    <t>64.34</t>
  </si>
  <si>
    <t>90.04</t>
  </si>
  <si>
    <t>75.63</t>
  </si>
  <si>
    <t>90.72</t>
  </si>
  <si>
    <t>64.55</t>
  </si>
  <si>
    <t>89.34</t>
  </si>
  <si>
    <t>74.17</t>
  </si>
  <si>
    <t>86.32</t>
  </si>
  <si>
    <t>75.21</t>
  </si>
  <si>
    <t>80.51</t>
  </si>
  <si>
    <t>68.98</t>
  </si>
  <si>
    <t>76.88</t>
  </si>
  <si>
    <t>64.58</t>
  </si>
  <si>
    <t>43.33</t>
  </si>
  <si>
    <t>6th through 10th Attempt</t>
  </si>
  <si>
    <t>61.11</t>
  </si>
  <si>
    <t>368 Educator Exit - End of Course Test</t>
  </si>
  <si>
    <t>92.61</t>
  </si>
  <si>
    <t>92.41</t>
  </si>
  <si>
    <t> 2 - 8</t>
  </si>
  <si>
    <t>91.26</t>
  </si>
  <si>
    <t> 2 - 6</t>
  </si>
  <si>
    <t>90.85</t>
  </si>
  <si>
    <t> 1 - 6</t>
  </si>
  <si>
    <t>95.01</t>
  </si>
  <si>
    <t> 2 - 7</t>
  </si>
  <si>
    <t>88.91</t>
  </si>
  <si>
    <t>95.16</t>
  </si>
  <si>
    <t>84.52</t>
  </si>
  <si>
    <t>93.16</t>
  </si>
  <si>
    <t>92.94</t>
  </si>
  <si>
    <t>80.95</t>
  </si>
  <si>
    <t> 1 - 8</t>
  </si>
  <si>
    <t> 1 - 7</t>
  </si>
  <si>
    <t>98.02</t>
  </si>
  <si>
    <t>94.30</t>
  </si>
  <si>
    <t> 1 - 4</t>
  </si>
  <si>
    <t>74.93</t>
  </si>
  <si>
    <t>92.46</t>
  </si>
  <si>
    <t>92.66</t>
  </si>
  <si>
    <t>91.29</t>
  </si>
  <si>
    <t>90.89</t>
  </si>
  <si>
    <t>95.04</t>
  </si>
  <si>
    <t>88.92</t>
  </si>
  <si>
    <t>95.17</t>
  </si>
  <si>
    <t>93.18</t>
  </si>
  <si>
    <t>92.98</t>
  </si>
  <si>
    <t>95.02</t>
  </si>
  <si>
    <t>98.04</t>
  </si>
  <si>
    <t>74.92</t>
  </si>
  <si>
    <t>80.84</t>
  </si>
  <si>
    <t>81.67</t>
  </si>
  <si>
    <t>73.33</t>
  </si>
  <si>
    <t>76.67</t>
  </si>
  <si>
    <t>85.00</t>
  </si>
  <si>
    <t>86.67</t>
  </si>
  <si>
    <t>88.33</t>
  </si>
  <si>
    <t>94.67</t>
  </si>
  <si>
    <t>68.75</t>
  </si>
  <si>
    <t>* Note that the majority of Program Entry examinees will be Prospective only, while the majority of Program Exit examinees will be Admitted only. When reviewing aggregate data for Ethics, be sure you have data for both Admitted and Prospective examinees. Reports for All Assessments Included, must be run twice, once for Admitted examinees and once for Prospective examinees.</t>
  </si>
  <si>
    <t>90.49</t>
  </si>
  <si>
    <t>90.63</t>
  </si>
  <si>
    <t>88.74</t>
  </si>
  <si>
    <t>95.58</t>
  </si>
  <si>
    <t>91.28</t>
  </si>
  <si>
    <t>89.02</t>
  </si>
  <si>
    <t>88.83</t>
  </si>
  <si>
    <t>95.62</t>
  </si>
  <si>
    <t>77.69</t>
  </si>
  <si>
    <t>85.58</t>
  </si>
  <si>
    <t>85.90</t>
  </si>
  <si>
    <t>94.44</t>
  </si>
  <si>
    <t>68.23</t>
  </si>
  <si>
    <t>88.89</t>
  </si>
  <si>
    <t>90.21</t>
  </si>
  <si>
    <t>84.26</t>
  </si>
  <si>
    <t>86.43</t>
  </si>
  <si>
    <t>77.78</t>
  </si>
  <si>
    <t>90.86</t>
  </si>
  <si>
    <t>81.48</t>
  </si>
  <si>
    <t>86.60</t>
  </si>
  <si>
    <t>77.50</t>
  </si>
  <si>
    <t>94.80</t>
  </si>
  <si>
    <t>90.90</t>
  </si>
  <si>
    <t>77.13</t>
  </si>
  <si>
    <t>82.90</t>
  </si>
  <si>
    <t>92.38</t>
  </si>
  <si>
    <t>90.33</t>
  </si>
  <si>
    <t>72.50</t>
  </si>
  <si>
    <t>84.38</t>
  </si>
  <si>
    <t>69.27</t>
  </si>
  <si>
    <t>90.00</t>
  </si>
  <si>
    <t>94.48</t>
  </si>
  <si>
    <t>94.79</t>
  </si>
  <si>
    <t>93.32</t>
  </si>
  <si>
    <t>92.84</t>
  </si>
  <si>
    <t>97.44</t>
  </si>
  <si>
    <t>94.92</t>
  </si>
  <si>
    <t>93.35</t>
  </si>
  <si>
    <t>92.92</t>
  </si>
  <si>
    <t>97.48</t>
  </si>
  <si>
    <t>90.87</t>
  </si>
  <si>
    <t>86.58</t>
  </si>
  <si>
    <t>94.86</t>
  </si>
  <si>
    <t>69.87</t>
  </si>
  <si>
    <t>93.33</t>
  </si>
  <si>
    <t>88.00</t>
  </si>
  <si>
    <t>94.51</t>
  </si>
  <si>
    <t>81.25</t>
  </si>
  <si>
    <t>87.22</t>
  </si>
  <si>
    <t>99.26</t>
  </si>
  <si>
    <t>96.93</t>
  </si>
  <si>
    <t>95.99</t>
  </si>
  <si>
    <t>94.60</t>
  </si>
  <si>
    <t>94.55</t>
  </si>
  <si>
    <t>92.87</t>
  </si>
  <si>
    <t>87.25</t>
  </si>
  <si>
    <t>99.30</t>
  </si>
  <si>
    <t>96.98</t>
  </si>
  <si>
    <t>96.05</t>
  </si>
  <si>
    <t>94.64</t>
  </si>
  <si>
    <t>86.81</t>
  </si>
  <si>
    <t>84.62</t>
  </si>
  <si>
    <t>76.92</t>
  </si>
  <si>
    <t>73.08</t>
  </si>
  <si>
    <t>80.77</t>
  </si>
  <si>
    <t>86.73</t>
  </si>
  <si>
    <t>84.09</t>
  </si>
  <si>
    <t>93.25</t>
  </si>
  <si>
    <t>88.79</t>
  </si>
  <si>
    <t>63.71</t>
  </si>
  <si>
    <t>48.48</t>
  </si>
  <si>
    <t>88.69</t>
  </si>
  <si>
    <t>96.36</t>
  </si>
  <si>
    <t>88.40</t>
  </si>
  <si>
    <t>93.38</t>
  </si>
  <si>
    <t>90.83</t>
  </si>
  <si>
    <t>63.52</t>
  </si>
  <si>
    <t>45.83</t>
  </si>
  <si>
    <t>88.81</t>
  </si>
  <si>
    <t>75.93</t>
  </si>
  <si>
    <t>91.94</t>
  </si>
  <si>
    <t>66.26</t>
  </si>
  <si>
    <t>58.33</t>
  </si>
  <si>
    <t>86.99</t>
  </si>
  <si>
    <t>71.17</t>
  </si>
  <si>
    <t>86.97</t>
  </si>
  <si>
    <t>63.64</t>
  </si>
  <si>
    <t>87.73</t>
  </si>
  <si>
    <t>67.31</t>
  </si>
  <si>
    <t>93.01</t>
  </si>
  <si>
    <t>91.24</t>
  </si>
  <si>
    <t>82.29</t>
  </si>
  <si>
    <t>90.80</t>
  </si>
  <si>
    <t>88.96</t>
  </si>
  <si>
    <t>96.07</t>
  </si>
  <si>
    <t>93.39</t>
  </si>
  <si>
    <t>92.71</t>
  </si>
  <si>
    <t>98.14</t>
  </si>
  <si>
    <t>94.83</t>
  </si>
  <si>
    <t>72.15</t>
  </si>
  <si>
    <t>43.75</t>
  </si>
  <si>
    <t>90.88</t>
  </si>
  <si>
    <t>93.08</t>
  </si>
  <si>
    <t>95.26</t>
  </si>
  <si>
    <t>88.98</t>
  </si>
  <si>
    <t>96.09</t>
  </si>
  <si>
    <t>93.41</t>
  </si>
  <si>
    <t>94.45</t>
  </si>
  <si>
    <t>95.19</t>
  </si>
  <si>
    <t>98.17</t>
  </si>
  <si>
    <t>72.24</t>
  </si>
  <si>
    <t>88.46</t>
  </si>
  <si>
    <t>82.56</t>
  </si>
  <si>
    <t>89.87</t>
  </si>
  <si>
    <t>83.97</t>
  </si>
  <si>
    <t>95.51</t>
  </si>
  <si>
    <t>41.67</t>
  </si>
  <si>
    <t>89.74</t>
  </si>
  <si>
    <t>70.83</t>
  </si>
  <si>
    <t> 3 - 6</t>
  </si>
  <si>
    <t> 2 - 3</t>
  </si>
  <si>
    <t> 3 - 9</t>
  </si>
  <si>
    <t> 3 - 8</t>
  </si>
  <si>
    <t xml:space="preserve">2017-18 </t>
  </si>
  <si>
    <t>90.42</t>
  </si>
  <si>
    <t>89.07</t>
  </si>
  <si>
    <t>89.14</t>
  </si>
  <si>
    <t>94.49</t>
  </si>
  <si>
    <t>91.37</t>
  </si>
  <si>
    <t>89.27</t>
  </si>
  <si>
    <t>76.79</t>
  </si>
  <si>
    <t>84.98</t>
  </si>
  <si>
    <t>33.33</t>
  </si>
  <si>
    <t>92.12</t>
  </si>
  <si>
    <t>74.14</t>
  </si>
  <si>
    <t>83.34</t>
  </si>
  <si>
    <t>78.07</t>
  </si>
  <si>
    <t>70.18</t>
  </si>
  <si>
    <t>89.47</t>
  </si>
  <si>
    <t>62.50</t>
  </si>
  <si>
    <t>63.33</t>
  </si>
  <si>
    <t>52.09</t>
  </si>
  <si>
    <t>53.33</t>
  </si>
  <si>
    <t>89.45</t>
  </si>
  <si>
    <t>83.99</t>
  </si>
  <si>
    <t>95.34</t>
  </si>
  <si>
    <t>90.81</t>
  </si>
  <si>
    <t>90.47</t>
  </si>
  <si>
    <t>95.55</t>
  </si>
  <si>
    <t>90.98</t>
  </si>
  <si>
    <t>76.47</t>
  </si>
  <si>
    <t>84.75</t>
  </si>
  <si>
    <t>90.18</t>
  </si>
  <si>
    <t>86.30</t>
  </si>
  <si>
    <t>74.08</t>
  </si>
  <si>
    <t>54.17</t>
  </si>
  <si>
    <t>40.00</t>
  </si>
  <si>
    <t>93.96</t>
  </si>
  <si>
    <t>92.75</t>
  </si>
  <si>
    <t>97.24</t>
  </si>
  <si>
    <t>94.88</t>
  </si>
  <si>
    <t>94.01</t>
  </si>
  <si>
    <t>92.83</t>
  </si>
  <si>
    <t>97.27</t>
  </si>
  <si>
    <t>76.71</t>
  </si>
  <si>
    <t>84.85</t>
  </si>
  <si>
    <t>73.61</t>
  </si>
  <si>
    <t>94.59</t>
  </si>
  <si>
    <t>92.20</t>
  </si>
  <si>
    <t>99.38</t>
  </si>
  <si>
    <t>96.58</t>
  </si>
  <si>
    <t>96.95</t>
  </si>
  <si>
    <t>93.70</t>
  </si>
  <si>
    <t>92.21</t>
  </si>
  <si>
    <t>88.68</t>
  </si>
  <si>
    <t>96.57</t>
  </si>
  <si>
    <t>96.96</t>
  </si>
  <si>
    <t>93.72</t>
  </si>
  <si>
    <t>87.83</t>
  </si>
  <si>
    <t>96.67</t>
  </si>
  <si>
    <t>63.89</t>
  </si>
  <si>
    <t>80.59</t>
  </si>
  <si>
    <t>89.15</t>
  </si>
  <si>
    <t>96.72</t>
  </si>
  <si>
    <t>63.76</t>
  </si>
  <si>
    <t>80.62</t>
  </si>
  <si>
    <t>76.68</t>
  </si>
  <si>
    <t>96.41</t>
  </si>
  <si>
    <t>66.05</t>
  </si>
  <si>
    <t>79.85</t>
  </si>
  <si>
    <t>74.82</t>
  </si>
  <si>
    <t>68.06</t>
  </si>
  <si>
    <t>80.56</t>
  </si>
  <si>
    <t>70.84</t>
  </si>
  <si>
    <t>60.00</t>
  </si>
  <si>
    <t>92.97</t>
  </si>
  <si>
    <t>91.45</t>
  </si>
  <si>
    <t>90.70</t>
  </si>
  <si>
    <t>94.78</t>
  </si>
  <si>
    <t>87.45</t>
  </si>
  <si>
    <t>85.42</t>
  </si>
  <si>
    <t>95.85</t>
  </si>
  <si>
    <t>94.93</t>
  </si>
  <si>
    <t>94.85</t>
  </si>
  <si>
    <t>96.90</t>
  </si>
  <si>
    <t>65.70</t>
  </si>
  <si>
    <t>82.85</t>
  </si>
  <si>
    <t>77.08</t>
  </si>
  <si>
    <t>92.90</t>
  </si>
  <si>
    <t>91.50</t>
  </si>
  <si>
    <t>90.74</t>
  </si>
  <si>
    <t>87.49</t>
  </si>
  <si>
    <t>95.88</t>
  </si>
  <si>
    <t>92.67</t>
  </si>
  <si>
    <t>94.98</t>
  </si>
  <si>
    <t>94.89</t>
  </si>
  <si>
    <t>98.15</t>
  </si>
  <si>
    <t>96.92</t>
  </si>
  <si>
    <t>65.68</t>
  </si>
  <si>
    <t>82.87</t>
  </si>
  <si>
    <t>76.84</t>
  </si>
  <si>
    <t>93.47</t>
  </si>
  <si>
    <t>69.17</t>
  </si>
  <si>
    <t>71.10</t>
  </si>
  <si>
    <t xml:space="preserve">Task I - Planning </t>
  </si>
  <si>
    <t xml:space="preserve">Task II - Instruction </t>
  </si>
  <si>
    <t>Task III - Assessment</t>
  </si>
  <si>
    <t>Task IV - Math</t>
  </si>
  <si>
    <t>Test</t>
  </si>
  <si>
    <t>P/F Status</t>
  </si>
  <si>
    <t>Test Date</t>
  </si>
  <si>
    <t>Total Test Score</t>
  </si>
  <si>
    <t>Avg Rubric Score</t>
  </si>
  <si>
    <t>Rubric Code/ Score:</t>
  </si>
  <si>
    <t>01</t>
  </si>
  <si>
    <t>02</t>
  </si>
  <si>
    <t>03</t>
  </si>
  <si>
    <t>04</t>
  </si>
  <si>
    <t>05</t>
  </si>
  <si>
    <t>06</t>
  </si>
  <si>
    <t>07</t>
  </si>
  <si>
    <t>08</t>
  </si>
  <si>
    <t>09</t>
  </si>
  <si>
    <t>10</t>
  </si>
  <si>
    <t>11</t>
  </si>
  <si>
    <t>12</t>
  </si>
  <si>
    <t>13</t>
  </si>
  <si>
    <t>14</t>
  </si>
  <si>
    <t>15</t>
  </si>
  <si>
    <t>16</t>
  </si>
  <si>
    <t>17</t>
  </si>
  <si>
    <t>18</t>
  </si>
  <si>
    <t xml:space="preserve">ElemEd: Lit/Math Task 4  </t>
  </si>
  <si>
    <t>P</t>
  </si>
  <si>
    <t>2016-05-19</t>
  </si>
  <si>
    <t>2016-09-08</t>
  </si>
  <si>
    <t>2.9</t>
  </si>
  <si>
    <t>3.3</t>
  </si>
  <si>
    <t>2016-11-03</t>
  </si>
  <si>
    <t>3.0</t>
  </si>
  <si>
    <t>2016-12-29</t>
  </si>
  <si>
    <t>2.6</t>
  </si>
  <si>
    <t>2017-04-06</t>
  </si>
  <si>
    <t>3.1</t>
  </si>
  <si>
    <t>2017-04-20</t>
  </si>
  <si>
    <t>2.7</t>
  </si>
  <si>
    <t>F</t>
  </si>
  <si>
    <t>2017-05-04</t>
  </si>
  <si>
    <t>2.2</t>
  </si>
  <si>
    <t>2017-07-13</t>
  </si>
  <si>
    <t>2.4</t>
  </si>
  <si>
    <t>2017-08-10</t>
  </si>
  <si>
    <t>D</t>
  </si>
  <si>
    <t>2018-04-19</t>
  </si>
  <si>
    <t>2.5</t>
  </si>
  <si>
    <t>2018-08-09</t>
  </si>
  <si>
    <t>2.3</t>
  </si>
  <si>
    <t>2018-12-13</t>
  </si>
  <si>
    <t>2018-12-27</t>
  </si>
  <si>
    <t>2019-05-02</t>
  </si>
  <si>
    <t xml:space="preserve">Special Education  </t>
  </si>
  <si>
    <t>2017-03-23</t>
  </si>
  <si>
    <t>2019-02-21</t>
  </si>
  <si>
    <t>2.8</t>
  </si>
  <si>
    <t xml:space="preserve">Secondary Science  </t>
  </si>
  <si>
    <t>2019-05-30</t>
  </si>
  <si>
    <t xml:space="preserve">Secondary Math  </t>
  </si>
  <si>
    <t>2019-04-18</t>
  </si>
  <si>
    <t xml:space="preserve">% passing scores </t>
  </si>
  <si>
    <t>rubric avg</t>
  </si>
  <si>
    <t xml:space="preserve">% scoring 3 or 4 </t>
  </si>
  <si>
    <t xml:space="preserve">n=20 </t>
  </si>
  <si>
    <t>task avg</t>
  </si>
  <si>
    <t xml:space="preserve">Notes:  </t>
  </si>
  <si>
    <t>1) In Georgia, passing scores for EdtPA are 45 for Elementary Education and 38 for Special Ed, Secondary Science and Secondary Math.</t>
  </si>
  <si>
    <t>The following table represents the Georgia Professional Standards Commission's decision on the edTPA passing score:</t>
  </si>
  <si>
    <t>Date Range</t>
  </si>
  <si>
    <t>13-Rubric Fields</t>
  </si>
  <si>
    <t>15-Rubric Fields</t>
  </si>
  <si>
    <t>18-Rubric Fields</t>
  </si>
  <si>
    <t>(65 Possible)</t>
  </si>
  <si>
    <t>(75 Possible)</t>
  </si>
  <si>
    <t>(90 Possible)</t>
  </si>
  <si>
    <t>9/1/2015–8/31/2016</t>
  </si>
  <si>
    <t>9/1/2016–8/31/2017</t>
  </si>
  <si>
    <t>9/1/2017 and beyond</t>
  </si>
  <si>
    <t>2) The scores for the following candidate were excluded from the analysis due to incomplete portfolio submission:</t>
  </si>
  <si>
    <t>19</t>
  </si>
  <si>
    <t>20</t>
  </si>
  <si>
    <t>21</t>
  </si>
  <si>
    <t>I</t>
  </si>
  <si>
    <t>2018-06-28</t>
  </si>
  <si>
    <t>G</t>
  </si>
  <si>
    <t>Candidate 1</t>
  </si>
  <si>
    <t xml:space="preserve">Candidate </t>
  </si>
  <si>
    <t>Candidate 2</t>
  </si>
  <si>
    <t>Candidate 3</t>
  </si>
  <si>
    <t>Candidate 4</t>
  </si>
  <si>
    <t>Candidate 5</t>
  </si>
  <si>
    <t>Candidate 6</t>
  </si>
  <si>
    <t>Candidate 7</t>
  </si>
  <si>
    <t>Candidate 8</t>
  </si>
  <si>
    <t>Candidate 9</t>
  </si>
  <si>
    <t>Candidate 10</t>
  </si>
  <si>
    <t>Candidate 11</t>
  </si>
  <si>
    <t>Candidate 12</t>
  </si>
  <si>
    <t>Candidate 13</t>
  </si>
  <si>
    <t>Candidate 14</t>
  </si>
  <si>
    <t>Candidate 15</t>
  </si>
  <si>
    <t>Candidate 16</t>
  </si>
  <si>
    <t>Candidate 17</t>
  </si>
  <si>
    <t>Candidate 18</t>
  </si>
  <si>
    <t>Candiadate 19</t>
  </si>
  <si>
    <t>Candidate 20</t>
  </si>
  <si>
    <t>Caniddate</t>
  </si>
  <si>
    <t>Candidate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</si>
</sst>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8" x14ac:knownFonts="1">
    <font>
      <sz val="11"/>
      <color theme="1"/>
      <name val="Calibri"/>
      <family val="2"/>
      <scheme val="minor"/>
    </font>
    <font>
      <sz val="12"/>
      <color theme="1"/>
      <name val="Cambria"/>
      <family val="1"/>
    </font>
    <font>
      <i/>
      <sz val="10"/>
      <color theme="1"/>
      <name val="Cambria"/>
      <family val="1"/>
    </font>
    <font>
      <i/>
      <sz val="12"/>
      <color theme="1"/>
      <name val="Cambria"/>
      <family val="1"/>
    </font>
    <font>
      <sz val="12"/>
      <color theme="1"/>
      <name val="Calibri"/>
      <family val="2"/>
    </font>
    <font>
      <b/>
      <sz val="8"/>
      <color theme="1"/>
      <name val="Calibri"/>
      <family val="2"/>
    </font>
    <font>
      <sz val="9"/>
      <color theme="1"/>
      <name val="Calibri"/>
      <family val="2"/>
    </font>
    <font>
      <sz val="8"/>
      <color theme="1"/>
      <name val="Calibri"/>
      <family val="2"/>
    </font>
    <font>
      <b/>
      <sz val="9"/>
      <color theme="1"/>
      <name val="Calibri"/>
      <family val="2"/>
    </font>
    <font>
      <b/>
      <i/>
      <sz val="9"/>
      <color theme="1"/>
      <name val="Calibri"/>
      <family val="2"/>
    </font>
    <font>
      <sz val="6.5"/>
      <color theme="1"/>
      <name val="Calibri"/>
      <family val="2"/>
    </font>
    <font>
      <i/>
      <sz val="9"/>
      <color theme="1"/>
      <name val="Calibri"/>
      <family val="2"/>
    </font>
    <font>
      <sz val="11"/>
      <color theme="1"/>
      <name val="Calibri"/>
      <family val="2"/>
      <scheme val="minor"/>
    </font>
    <font>
      <sz val="8"/>
      <color theme="1"/>
      <name val="Calibri"/>
      <family val="2"/>
      <scheme val="minor"/>
    </font>
    <font>
      <b/>
      <sz val="8"/>
      <color theme="1"/>
      <name val="Calibri"/>
      <family val="2"/>
      <scheme val="minor"/>
    </font>
    <font>
      <sz val="6"/>
      <color rgb="FF2A2A22"/>
      <name val="Arial"/>
      <family val="2"/>
    </font>
    <font>
      <b/>
      <sz val="6"/>
      <color rgb="FF000000"/>
      <name val="Arial"/>
      <family val="2"/>
    </font>
    <font>
      <sz val="6"/>
      <color rgb="FF000000"/>
      <name val="Arial"/>
      <family val="2"/>
    </font>
    <font>
      <sz val="9"/>
      <color rgb="FF2A2A22"/>
      <name val="Arial"/>
      <family val="2"/>
    </font>
    <font>
      <sz val="9"/>
      <color theme="1"/>
      <name val="Calibri"/>
      <family val="2"/>
      <scheme val="minor"/>
    </font>
    <font>
      <b/>
      <sz val="9"/>
      <color rgb="FF2A2A22"/>
      <name val="Arial"/>
      <family val="2"/>
    </font>
    <font>
      <b/>
      <sz val="9"/>
      <color rgb="FF000000"/>
      <name val="Arial"/>
      <family val="2"/>
    </font>
    <font>
      <sz val="9"/>
      <color rgb="FF000000"/>
      <name val="Arial"/>
      <family val="2"/>
    </font>
    <font>
      <sz val="9"/>
      <color rgb="FF666666"/>
      <name val="Arial"/>
      <family val="2"/>
    </font>
    <font>
      <b/>
      <sz val="9"/>
      <color theme="1"/>
      <name val="Calibri"/>
      <family val="2"/>
      <scheme val="minor"/>
    </font>
    <font>
      <b/>
      <sz val="8"/>
      <color indexed="63"/>
      <name val="Arial"/>
      <family val="2"/>
    </font>
    <font>
      <sz val="8"/>
      <color indexed="63"/>
      <name val="Arial"/>
      <family val="2"/>
    </font>
    <font>
      <sz val="10"/>
      <name val="Arial"/>
      <family val="2"/>
    </font>
  </fonts>
  <fills count="13">
    <fill>
      <patternFill patternType="none"/>
    </fill>
    <fill>
      <patternFill patternType="gray125"/>
    </fill>
    <fill>
      <patternFill patternType="solid">
        <fgColor rgb="FFBFBFBF"/>
        <bgColor indexed="64"/>
      </patternFill>
    </fill>
    <fill>
      <patternFill patternType="solid">
        <fgColor rgb="FFDDDCCE"/>
        <bgColor indexed="64"/>
      </patternFill>
    </fill>
    <fill>
      <patternFill patternType="solid">
        <fgColor rgb="FFFFFF00"/>
        <bgColor indexed="64"/>
      </patternFill>
    </fill>
    <fill>
      <patternFill patternType="solid">
        <fgColor rgb="FFFFFFFF"/>
        <bgColor indexed="64"/>
      </patternFill>
    </fill>
    <fill>
      <patternFill patternType="solid">
        <fgColor rgb="FFEFEFE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indexed="9"/>
        <bgColor indexed="64"/>
      </patternFill>
    </fill>
    <fill>
      <patternFill patternType="solid">
        <fgColor indexed="41"/>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ck">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thick">
        <color indexed="64"/>
      </right>
      <top/>
      <bottom/>
      <diagonal/>
    </border>
    <border>
      <left style="medium">
        <color indexed="64"/>
      </left>
      <right/>
      <top style="medium">
        <color indexed="64"/>
      </top>
      <bottom style="medium">
        <color indexed="64"/>
      </bottom>
      <diagonal/>
    </border>
    <border>
      <left style="thick">
        <color indexed="64"/>
      </left>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rgb="FF5B5B4E"/>
      </bottom>
      <diagonal/>
    </border>
    <border>
      <left/>
      <right style="medium">
        <color rgb="FF808080"/>
      </right>
      <top/>
      <bottom style="medium">
        <color rgb="FF5B5B4E"/>
      </bottom>
      <diagonal/>
    </border>
    <border>
      <left/>
      <right/>
      <top/>
      <bottom style="medium">
        <color rgb="FFC6C5B6"/>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9" fontId="12" fillId="0" borderId="0" applyFont="0" applyFill="0" applyBorder="0" applyAlignment="0" applyProtection="0"/>
  </cellStyleXfs>
  <cellXfs count="170">
    <xf numFmtId="0" fontId="0" fillId="0" borderId="0" xfId="0"/>
    <xf numFmtId="0" fontId="3" fillId="0" borderId="0" xfId="0" applyFont="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vertical="center" wrapText="1"/>
    </xf>
    <xf numFmtId="0" fontId="6" fillId="0" borderId="7" xfId="0" applyFont="1" applyBorder="1" applyAlignment="1">
      <alignment vertical="center" textRotation="90" wrapText="1"/>
    </xf>
    <xf numFmtId="0" fontId="6" fillId="0" borderId="8" xfId="0" applyFont="1" applyBorder="1" applyAlignment="1">
      <alignment vertical="center" textRotation="90" wrapText="1"/>
    </xf>
    <xf numFmtId="0" fontId="4" fillId="0" borderId="7" xfId="0" applyFont="1" applyBorder="1" applyAlignment="1">
      <alignment horizontal="center" vertical="center" wrapText="1"/>
    </xf>
    <xf numFmtId="0" fontId="8" fillId="2" borderId="3" xfId="0" applyFont="1" applyFill="1" applyBorder="1" applyAlignment="1">
      <alignment vertical="center" wrapText="1"/>
    </xf>
    <xf numFmtId="0" fontId="7" fillId="2" borderId="7" xfId="0" applyFont="1" applyFill="1" applyBorder="1" applyAlignment="1">
      <alignment horizontal="center" vertical="center" wrapText="1"/>
    </xf>
    <xf numFmtId="0" fontId="7" fillId="2" borderId="7" xfId="0" applyFont="1" applyFill="1" applyBorder="1" applyAlignment="1">
      <alignment vertical="center" wrapText="1"/>
    </xf>
    <xf numFmtId="0" fontId="7" fillId="2" borderId="8" xfId="0" applyFont="1" applyFill="1" applyBorder="1" applyAlignment="1">
      <alignment horizontal="center" vertical="center" wrapText="1"/>
    </xf>
    <xf numFmtId="0" fontId="6" fillId="0" borderId="9" xfId="0" applyFont="1" applyBorder="1" applyAlignment="1">
      <alignment horizontal="right" vertical="center" wrapText="1"/>
    </xf>
    <xf numFmtId="0" fontId="7" fillId="0" borderId="10" xfId="0" applyFont="1" applyBorder="1" applyAlignment="1">
      <alignment horizontal="center" vertical="center" wrapText="1"/>
    </xf>
    <xf numFmtId="9" fontId="7" fillId="0" borderId="7" xfId="0" applyNumberFormat="1" applyFont="1" applyBorder="1" applyAlignment="1">
      <alignment horizontal="center" vertical="center" wrapText="1"/>
    </xf>
    <xf numFmtId="0" fontId="7" fillId="0" borderId="11" xfId="0" applyFont="1" applyBorder="1" applyAlignment="1">
      <alignment horizontal="center" vertical="center" wrapText="1"/>
    </xf>
    <xf numFmtId="9" fontId="7" fillId="0" borderId="8" xfId="0" applyNumberFormat="1" applyFont="1" applyBorder="1" applyAlignment="1">
      <alignment horizontal="center" vertical="center" wrapText="1"/>
    </xf>
    <xf numFmtId="0" fontId="1" fillId="0" borderId="0" xfId="0" applyFont="1" applyAlignment="1">
      <alignment vertical="center"/>
    </xf>
    <xf numFmtId="0" fontId="1" fillId="0" borderId="0" xfId="0" applyFont="1"/>
    <xf numFmtId="0" fontId="9" fillId="0" borderId="1" xfId="0" applyFont="1" applyBorder="1" applyAlignment="1">
      <alignment vertical="center" wrapText="1"/>
    </xf>
    <xf numFmtId="0" fontId="9" fillId="0" borderId="3" xfId="0" applyFont="1" applyBorder="1" applyAlignment="1">
      <alignment vertical="center" wrapText="1"/>
    </xf>
    <xf numFmtId="0" fontId="7" fillId="0" borderId="7" xfId="0" applyFont="1" applyBorder="1" applyAlignment="1">
      <alignment horizontal="center" vertical="center" wrapText="1"/>
    </xf>
    <xf numFmtId="0" fontId="8" fillId="0" borderId="3" xfId="0" applyFont="1" applyBorder="1" applyAlignment="1">
      <alignment horizontal="right" vertical="center" wrapText="1"/>
    </xf>
    <xf numFmtId="0" fontId="6" fillId="2" borderId="3" xfId="0" applyFont="1" applyFill="1" applyBorder="1" applyAlignment="1">
      <alignment vertical="center" wrapText="1"/>
    </xf>
    <xf numFmtId="0" fontId="11" fillId="0" borderId="1" xfId="0" applyFont="1" applyBorder="1" applyAlignment="1">
      <alignment vertical="center" wrapText="1"/>
    </xf>
    <xf numFmtId="0" fontId="11" fillId="0" borderId="3" xfId="0" applyFont="1" applyBorder="1" applyAlignment="1">
      <alignment horizontal="right" vertical="center" wrapText="1"/>
    </xf>
    <xf numFmtId="0" fontId="7" fillId="0" borderId="7" xfId="0" applyFont="1" applyBorder="1" applyAlignment="1">
      <alignment vertical="center" textRotation="90" wrapText="1"/>
    </xf>
    <xf numFmtId="0" fontId="7" fillId="0" borderId="8" xfId="0" applyFont="1" applyBorder="1" applyAlignment="1">
      <alignment vertical="center" textRotation="90" wrapText="1"/>
    </xf>
    <xf numFmtId="0" fontId="1" fillId="0" borderId="0" xfId="0" applyFont="1" applyAlignment="1">
      <alignment horizontal="left" vertical="center"/>
    </xf>
    <xf numFmtId="0" fontId="0" fillId="0" borderId="0" xfId="0" applyAlignment="1">
      <alignment horizontal="left"/>
    </xf>
    <xf numFmtId="0" fontId="2" fillId="0" borderId="0" xfId="0" applyFont="1" applyAlignment="1">
      <alignment horizontal="left" vertical="center"/>
    </xf>
    <xf numFmtId="9" fontId="7" fillId="0" borderId="7" xfId="1" applyFont="1" applyBorder="1" applyAlignment="1">
      <alignment horizontal="center" vertical="center" wrapText="1"/>
    </xf>
    <xf numFmtId="1" fontId="7" fillId="0" borderId="10" xfId="0" applyNumberFormat="1" applyFont="1" applyBorder="1" applyAlignment="1">
      <alignment horizontal="center" vertical="center" wrapText="1"/>
    </xf>
    <xf numFmtId="0" fontId="5" fillId="0" borderId="5" xfId="0" applyFont="1" applyBorder="1" applyAlignment="1">
      <alignment horizontal="center" vertical="center" wrapText="1"/>
    </xf>
    <xf numFmtId="2" fontId="7" fillId="0" borderId="10" xfId="0" applyNumberFormat="1" applyFont="1" applyBorder="1" applyAlignment="1">
      <alignment horizontal="center" vertical="center" wrapText="1"/>
    </xf>
    <xf numFmtId="2" fontId="7" fillId="0" borderId="7" xfId="0" applyNumberFormat="1" applyFont="1" applyBorder="1" applyAlignment="1">
      <alignment horizontal="center" vertical="center" wrapText="1"/>
    </xf>
    <xf numFmtId="2" fontId="7" fillId="0" borderId="7" xfId="1" applyNumberFormat="1" applyFont="1" applyBorder="1" applyAlignment="1">
      <alignment horizontal="center" vertical="center" wrapText="1"/>
    </xf>
    <xf numFmtId="0" fontId="13" fillId="0" borderId="0" xfId="0" applyFont="1"/>
    <xf numFmtId="0" fontId="7" fillId="0" borderId="12" xfId="0" applyFont="1" applyFill="1" applyBorder="1" applyAlignment="1">
      <alignment vertical="center" textRotation="90" wrapText="1"/>
    </xf>
    <xf numFmtId="0" fontId="7" fillId="0" borderId="6" xfId="0" applyFont="1" applyFill="1" applyBorder="1" applyAlignment="1">
      <alignment vertical="center" textRotation="90" wrapText="1"/>
    </xf>
    <xf numFmtId="0" fontId="13" fillId="0" borderId="16" xfId="0" applyFont="1" applyBorder="1"/>
    <xf numFmtId="9" fontId="13" fillId="0" borderId="17" xfId="0" applyNumberFormat="1" applyFont="1" applyBorder="1"/>
    <xf numFmtId="0" fontId="13" fillId="0" borderId="18" xfId="0" applyFont="1" applyBorder="1"/>
    <xf numFmtId="0" fontId="13" fillId="0" borderId="7" xfId="0" applyFont="1" applyBorder="1"/>
    <xf numFmtId="2" fontId="13" fillId="0" borderId="2" xfId="0" applyNumberFormat="1" applyFont="1" applyBorder="1"/>
    <xf numFmtId="0" fontId="13" fillId="0" borderId="3" xfId="0" applyFont="1" applyBorder="1"/>
    <xf numFmtId="0" fontId="7" fillId="0" borderId="1" xfId="0" applyFont="1" applyFill="1" applyBorder="1" applyAlignment="1">
      <alignment vertical="center" textRotation="90" wrapText="1"/>
    </xf>
    <xf numFmtId="0" fontId="7" fillId="2" borderId="1" xfId="0" applyFont="1" applyFill="1" applyBorder="1" applyAlignment="1">
      <alignment horizontal="center" vertical="center" wrapText="1"/>
    </xf>
    <xf numFmtId="0" fontId="13" fillId="0" borderId="0" xfId="0" applyFont="1" applyBorder="1"/>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8" fillId="0" borderId="2" xfId="0" applyFont="1" applyBorder="1" applyAlignment="1">
      <alignment horizontal="right" vertical="center" wrapText="1"/>
    </xf>
    <xf numFmtId="0" fontId="8" fillId="0" borderId="3" xfId="0" applyFont="1" applyBorder="1" applyAlignment="1">
      <alignment horizontal="right"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14" fillId="0" borderId="12" xfId="0" applyFont="1" applyBorder="1" applyAlignment="1">
      <alignment horizontal="center"/>
    </xf>
    <xf numFmtId="0" fontId="14" fillId="0" borderId="5" xfId="0" applyFont="1" applyBorder="1" applyAlignment="1">
      <alignment horizontal="center"/>
    </xf>
    <xf numFmtId="0" fontId="14" fillId="0" borderId="6" xfId="0" applyFont="1" applyBorder="1" applyAlignment="1">
      <alignment horizontal="center"/>
    </xf>
    <xf numFmtId="0" fontId="15" fillId="0" borderId="0" xfId="0" applyFont="1" applyAlignment="1">
      <alignment horizontal="left" vertical="top" wrapText="1"/>
    </xf>
    <xf numFmtId="0" fontId="15" fillId="0" borderId="0" xfId="0" applyFont="1" applyAlignment="1">
      <alignment horizontal="left" wrapText="1"/>
    </xf>
    <xf numFmtId="0" fontId="15" fillId="0" borderId="0" xfId="0" applyFont="1" applyAlignment="1">
      <alignment horizontal="right" wrapText="1"/>
    </xf>
    <xf numFmtId="0" fontId="15" fillId="0" borderId="0" xfId="0" applyFont="1"/>
    <xf numFmtId="0" fontId="16" fillId="3" borderId="0" xfId="0" applyFont="1" applyFill="1" applyAlignment="1">
      <alignment horizontal="left" wrapText="1"/>
    </xf>
    <xf numFmtId="0" fontId="16" fillId="3" borderId="19" xfId="0" applyFont="1" applyFill="1" applyBorder="1" applyAlignment="1">
      <alignment horizontal="center" wrapText="1"/>
    </xf>
    <xf numFmtId="0" fontId="16" fillId="3" borderId="20" xfId="0" applyFont="1" applyFill="1" applyBorder="1" applyAlignment="1">
      <alignment horizontal="center" wrapText="1"/>
    </xf>
    <xf numFmtId="0" fontId="16" fillId="3" borderId="0" xfId="0" applyFont="1" applyFill="1" applyAlignment="1">
      <alignment horizontal="center" wrapText="1"/>
    </xf>
    <xf numFmtId="0" fontId="16" fillId="4" borderId="0" xfId="0" applyFont="1" applyFill="1" applyAlignment="1">
      <alignment horizontal="center" wrapText="1"/>
    </xf>
    <xf numFmtId="0" fontId="16" fillId="3" borderId="0" xfId="0" applyFont="1" applyFill="1" applyAlignment="1">
      <alignment horizontal="center" wrapText="1"/>
    </xf>
    <xf numFmtId="0" fontId="16" fillId="3" borderId="19" xfId="0" applyFont="1" applyFill="1" applyBorder="1" applyAlignment="1">
      <alignment horizontal="left" wrapText="1"/>
    </xf>
    <xf numFmtId="0" fontId="16" fillId="3" borderId="19" xfId="0" applyFont="1" applyFill="1" applyBorder="1" applyAlignment="1">
      <alignment horizontal="center" wrapText="1"/>
    </xf>
    <xf numFmtId="0" fontId="16" fillId="4" borderId="19" xfId="0" applyFont="1" applyFill="1" applyBorder="1" applyAlignment="1">
      <alignment horizontal="center" wrapText="1"/>
    </xf>
    <xf numFmtId="0" fontId="17" fillId="5" borderId="21" xfId="0" applyFont="1" applyFill="1" applyBorder="1" applyAlignment="1">
      <alignment horizontal="left" wrapText="1"/>
    </xf>
    <xf numFmtId="0" fontId="17" fillId="5" borderId="21" xfId="0" applyFont="1" applyFill="1" applyBorder="1" applyAlignment="1">
      <alignment horizontal="center" wrapText="1"/>
    </xf>
    <xf numFmtId="0" fontId="17" fillId="4" borderId="21" xfId="0" applyFont="1" applyFill="1" applyBorder="1" applyAlignment="1">
      <alignment horizontal="center" wrapText="1"/>
    </xf>
    <xf numFmtId="0" fontId="17" fillId="6" borderId="21" xfId="0" applyFont="1" applyFill="1" applyBorder="1" applyAlignment="1">
      <alignment horizontal="left" wrapText="1"/>
    </xf>
    <xf numFmtId="0" fontId="17" fillId="6" borderId="21" xfId="0" applyFont="1" applyFill="1" applyBorder="1" applyAlignment="1">
      <alignment horizontal="center" wrapText="1"/>
    </xf>
    <xf numFmtId="0" fontId="15" fillId="0" borderId="0" xfId="0" applyFont="1" applyAlignment="1">
      <alignment horizontal="left" wrapText="1"/>
    </xf>
    <xf numFmtId="0" fontId="15" fillId="0" borderId="0" xfId="0" applyFont="1" applyAlignment="1">
      <alignment horizontal="right" wrapText="1"/>
    </xf>
    <xf numFmtId="0" fontId="16" fillId="3" borderId="22" xfId="0" applyFont="1" applyFill="1" applyBorder="1" applyAlignment="1">
      <alignment horizontal="left" wrapText="1"/>
    </xf>
    <xf numFmtId="0" fontId="16" fillId="3" borderId="22" xfId="0" applyFont="1" applyFill="1" applyBorder="1" applyAlignment="1">
      <alignment horizontal="center" wrapText="1"/>
    </xf>
    <xf numFmtId="0" fontId="16" fillId="3" borderId="22" xfId="0" applyFont="1" applyFill="1" applyBorder="1" applyAlignment="1">
      <alignment horizontal="center" wrapText="1"/>
    </xf>
    <xf numFmtId="0" fontId="16" fillId="4" borderId="22" xfId="0" applyFont="1" applyFill="1" applyBorder="1" applyAlignment="1">
      <alignment horizontal="center" wrapText="1"/>
    </xf>
    <xf numFmtId="0" fontId="17" fillId="5" borderId="22" xfId="0" applyFont="1" applyFill="1" applyBorder="1" applyAlignment="1">
      <alignment horizontal="left" wrapText="1"/>
    </xf>
    <xf numFmtId="0" fontId="17" fillId="5" borderId="22" xfId="0" applyFont="1" applyFill="1" applyBorder="1" applyAlignment="1">
      <alignment horizontal="center" wrapText="1"/>
    </xf>
    <xf numFmtId="0" fontId="17" fillId="4" borderId="22" xfId="0" applyFont="1" applyFill="1" applyBorder="1" applyAlignment="1">
      <alignment horizontal="center" wrapText="1"/>
    </xf>
    <xf numFmtId="0" fontId="17" fillId="6" borderId="22" xfId="0" applyFont="1" applyFill="1" applyBorder="1" applyAlignment="1">
      <alignment horizontal="left" wrapText="1"/>
    </xf>
    <xf numFmtId="0" fontId="17" fillId="6" borderId="22" xfId="0" applyFont="1" applyFill="1" applyBorder="1" applyAlignment="1">
      <alignment horizontal="center" wrapText="1"/>
    </xf>
    <xf numFmtId="0" fontId="15" fillId="0" borderId="22" xfId="0" applyFont="1" applyBorder="1"/>
    <xf numFmtId="1" fontId="15" fillId="0" borderId="22" xfId="1" applyNumberFormat="1" applyFont="1" applyBorder="1" applyAlignment="1">
      <alignment horizontal="center"/>
    </xf>
    <xf numFmtId="0" fontId="15" fillId="0" borderId="22" xfId="0" applyFont="1" applyBorder="1" applyAlignment="1">
      <alignment horizontal="center"/>
    </xf>
    <xf numFmtId="9" fontId="15" fillId="4" borderId="22" xfId="1" applyFont="1" applyFill="1" applyBorder="1" applyAlignment="1">
      <alignment horizontal="center"/>
    </xf>
    <xf numFmtId="0" fontId="17" fillId="0" borderId="22" xfId="0" applyFont="1" applyFill="1" applyBorder="1" applyAlignment="1">
      <alignment horizontal="center" wrapText="1"/>
    </xf>
    <xf numFmtId="9" fontId="17" fillId="4" borderId="22" xfId="0" applyNumberFormat="1" applyFont="1" applyFill="1" applyBorder="1" applyAlignment="1">
      <alignment horizontal="center" wrapText="1"/>
    </xf>
    <xf numFmtId="0" fontId="15" fillId="0" borderId="22" xfId="0" applyFont="1" applyFill="1" applyBorder="1" applyAlignment="1">
      <alignment horizontal="center"/>
    </xf>
    <xf numFmtId="9" fontId="15" fillId="4" borderId="22" xfId="1" applyNumberFormat="1" applyFont="1" applyFill="1" applyBorder="1" applyAlignment="1">
      <alignment horizontal="center"/>
    </xf>
    <xf numFmtId="9" fontId="15" fillId="4" borderId="22" xfId="0" applyNumberFormat="1" applyFont="1" applyFill="1" applyBorder="1" applyAlignment="1">
      <alignment horizontal="center"/>
    </xf>
    <xf numFmtId="0" fontId="19" fillId="0" borderId="0" xfId="0" applyFont="1"/>
    <xf numFmtId="0" fontId="18" fillId="0" borderId="0" xfId="0" applyFont="1" applyAlignment="1">
      <alignment horizontal="left" vertical="top" wrapText="1"/>
    </xf>
    <xf numFmtId="0" fontId="21" fillId="3" borderId="22" xfId="0" applyFont="1" applyFill="1" applyBorder="1" applyAlignment="1">
      <alignment horizontal="left" wrapText="1"/>
    </xf>
    <xf numFmtId="0" fontId="21" fillId="3" borderId="22" xfId="0" applyFont="1" applyFill="1" applyBorder="1" applyAlignment="1">
      <alignment horizontal="center" wrapText="1"/>
    </xf>
    <xf numFmtId="0" fontId="21" fillId="3" borderId="22" xfId="0" applyFont="1" applyFill="1" applyBorder="1" applyAlignment="1">
      <alignment horizontal="center" wrapText="1"/>
    </xf>
    <xf numFmtId="0" fontId="21" fillId="5" borderId="22" xfId="0" applyFont="1" applyFill="1" applyBorder="1" applyAlignment="1">
      <alignment horizontal="left" wrapText="1"/>
    </xf>
    <xf numFmtId="0" fontId="22" fillId="5" borderId="22" xfId="0" applyFont="1" applyFill="1" applyBorder="1" applyAlignment="1">
      <alignment horizontal="center" wrapText="1"/>
    </xf>
    <xf numFmtId="49" fontId="22" fillId="5" borderId="22" xfId="0" applyNumberFormat="1" applyFont="1" applyFill="1" applyBorder="1" applyAlignment="1">
      <alignment horizontal="center" wrapText="1"/>
    </xf>
    <xf numFmtId="0" fontId="22" fillId="6" borderId="22" xfId="0" applyFont="1" applyFill="1" applyBorder="1" applyAlignment="1">
      <alignment horizontal="left" wrapText="1"/>
    </xf>
    <xf numFmtId="0" fontId="22" fillId="6" borderId="22" xfId="0" applyFont="1" applyFill="1" applyBorder="1" applyAlignment="1">
      <alignment horizontal="center" wrapText="1"/>
    </xf>
    <xf numFmtId="49" fontId="22" fillId="6" borderId="22" xfId="0" applyNumberFormat="1" applyFont="1" applyFill="1" applyBorder="1" applyAlignment="1">
      <alignment horizontal="center" wrapText="1"/>
    </xf>
    <xf numFmtId="0" fontId="22" fillId="5" borderId="22" xfId="0" applyFont="1" applyFill="1" applyBorder="1" applyAlignment="1">
      <alignment horizontal="left" wrapText="1" indent="1"/>
    </xf>
    <xf numFmtId="0" fontId="22" fillId="6" borderId="22" xfId="0" applyFont="1" applyFill="1" applyBorder="1" applyAlignment="1">
      <alignment horizontal="left" wrapText="1" indent="2"/>
    </xf>
    <xf numFmtId="0" fontId="22" fillId="5" borderId="22" xfId="0" applyFont="1" applyFill="1" applyBorder="1" applyAlignment="1">
      <alignment horizontal="left" wrapText="1" indent="3"/>
    </xf>
    <xf numFmtId="0" fontId="22" fillId="6" borderId="22" xfId="0" applyFont="1" applyFill="1" applyBorder="1" applyAlignment="1">
      <alignment horizontal="left" wrapText="1" indent="3"/>
    </xf>
    <xf numFmtId="0" fontId="22" fillId="6" borderId="22" xfId="0" applyFont="1" applyFill="1" applyBorder="1" applyAlignment="1">
      <alignment horizontal="left" wrapText="1" indent="1"/>
    </xf>
    <xf numFmtId="0" fontId="22" fillId="5" borderId="22" xfId="0" applyFont="1" applyFill="1" applyBorder="1" applyAlignment="1">
      <alignment horizontal="left" wrapText="1" indent="2"/>
    </xf>
    <xf numFmtId="0" fontId="22" fillId="5" borderId="22" xfId="0" applyFont="1" applyFill="1" applyBorder="1" applyAlignment="1">
      <alignment horizontal="left" wrapText="1"/>
    </xf>
    <xf numFmtId="0" fontId="23" fillId="0" borderId="0" xfId="0" applyFont="1" applyAlignment="1">
      <alignment wrapText="1"/>
    </xf>
    <xf numFmtId="0" fontId="18" fillId="0" borderId="0" xfId="0" applyFont="1"/>
    <xf numFmtId="0" fontId="18" fillId="0" borderId="0" xfId="0" applyFont="1" applyAlignment="1">
      <alignment wrapText="1"/>
    </xf>
    <xf numFmtId="0" fontId="23" fillId="0" borderId="23" xfId="0" applyFont="1" applyBorder="1" applyAlignment="1">
      <alignment wrapText="1"/>
    </xf>
    <xf numFmtId="0" fontId="21" fillId="3" borderId="24" xfId="0" applyFont="1" applyFill="1" applyBorder="1" applyAlignment="1">
      <alignment horizontal="center" wrapText="1"/>
    </xf>
    <xf numFmtId="0" fontId="21" fillId="3" borderId="25" xfId="0" applyFont="1" applyFill="1" applyBorder="1" applyAlignment="1">
      <alignment horizontal="center" wrapText="1"/>
    </xf>
    <xf numFmtId="0" fontId="21" fillId="3" borderId="26" xfId="0" applyFont="1" applyFill="1" applyBorder="1" applyAlignment="1">
      <alignment horizontal="left" wrapText="1"/>
    </xf>
    <xf numFmtId="0" fontId="21" fillId="3" borderId="27" xfId="0" applyFont="1" applyFill="1" applyBorder="1" applyAlignment="1">
      <alignment horizontal="left" wrapText="1"/>
    </xf>
    <xf numFmtId="0" fontId="24" fillId="0" borderId="0" xfId="0" applyFont="1"/>
    <xf numFmtId="0" fontId="20" fillId="0" borderId="0" xfId="0" applyFont="1" applyAlignment="1">
      <alignment horizontal="center" vertical="top" wrapText="1"/>
    </xf>
    <xf numFmtId="0" fontId="18" fillId="0" borderId="0" xfId="0" applyFont="1" applyAlignment="1">
      <alignment horizontal="center" vertical="top" wrapText="1"/>
    </xf>
    <xf numFmtId="0" fontId="20" fillId="0" borderId="28" xfId="0" applyFont="1" applyBorder="1" applyAlignment="1">
      <alignment horizontal="left" wrapText="1"/>
    </xf>
    <xf numFmtId="0" fontId="0" fillId="0" borderId="0" xfId="0" applyAlignment="1">
      <alignment horizontal="right"/>
    </xf>
    <xf numFmtId="0" fontId="0" fillId="7" borderId="0" xfId="0" applyFill="1"/>
    <xf numFmtId="0" fontId="0" fillId="8" borderId="0" xfId="0" applyFill="1"/>
    <xf numFmtId="0" fontId="0" fillId="9" borderId="0" xfId="0" applyFill="1"/>
    <xf numFmtId="0" fontId="0" fillId="10" borderId="0" xfId="0" applyFill="1"/>
    <xf numFmtId="49" fontId="25" fillId="11" borderId="22" xfId="0" applyNumberFormat="1" applyFont="1" applyFill="1" applyBorder="1"/>
    <xf numFmtId="49" fontId="25" fillId="11" borderId="22" xfId="0" applyNumberFormat="1" applyFont="1" applyFill="1" applyBorder="1" applyAlignment="1">
      <alignment horizontal="right"/>
    </xf>
    <xf numFmtId="49" fontId="26" fillId="7" borderId="22" xfId="0" applyNumberFormat="1" applyFont="1" applyFill="1" applyBorder="1"/>
    <xf numFmtId="49" fontId="26" fillId="8" borderId="22" xfId="0" applyNumberFormat="1" applyFont="1" applyFill="1" applyBorder="1"/>
    <xf numFmtId="49" fontId="26" fillId="9" borderId="22" xfId="0" applyNumberFormat="1" applyFont="1" applyFill="1" applyBorder="1"/>
    <xf numFmtId="49" fontId="26" fillId="10" borderId="22" xfId="0" applyNumberFormat="1" applyFont="1" applyFill="1" applyBorder="1"/>
    <xf numFmtId="49" fontId="26" fillId="12" borderId="22" xfId="0" applyNumberFormat="1" applyFont="1" applyFill="1" applyBorder="1"/>
    <xf numFmtId="0" fontId="26" fillId="12" borderId="22" xfId="0" applyNumberFormat="1" applyFont="1" applyFill="1" applyBorder="1"/>
    <xf numFmtId="0" fontId="26" fillId="12" borderId="22" xfId="0" applyNumberFormat="1" applyFont="1" applyFill="1" applyBorder="1" applyAlignment="1">
      <alignment horizontal="right"/>
    </xf>
    <xf numFmtId="164" fontId="26" fillId="7" borderId="22" xfId="0" applyNumberFormat="1" applyFont="1" applyFill="1" applyBorder="1"/>
    <xf numFmtId="164" fontId="26" fillId="8" borderId="22" xfId="0" applyNumberFormat="1" applyFont="1" applyFill="1" applyBorder="1"/>
    <xf numFmtId="164" fontId="26" fillId="9" borderId="22" xfId="0" applyNumberFormat="1" applyFont="1" applyFill="1" applyBorder="1"/>
    <xf numFmtId="164" fontId="26" fillId="10" borderId="22" xfId="0" applyNumberFormat="1" applyFont="1" applyFill="1" applyBorder="1"/>
    <xf numFmtId="49" fontId="26" fillId="12" borderId="22" xfId="0" applyNumberFormat="1" applyFont="1" applyFill="1" applyBorder="1" applyAlignment="1">
      <alignment horizontal="right"/>
    </xf>
    <xf numFmtId="0" fontId="0" fillId="10" borderId="22" xfId="0" applyFill="1" applyBorder="1"/>
    <xf numFmtId="164" fontId="25" fillId="12" borderId="22" xfId="0" applyNumberFormat="1" applyFont="1" applyFill="1" applyBorder="1"/>
    <xf numFmtId="165" fontId="25" fillId="12" borderId="22" xfId="1" applyNumberFormat="1" applyFont="1" applyFill="1" applyBorder="1"/>
    <xf numFmtId="49" fontId="26" fillId="12" borderId="29" xfId="0" applyNumberFormat="1" applyFont="1" applyFill="1" applyBorder="1"/>
    <xf numFmtId="164" fontId="25" fillId="7" borderId="22" xfId="0" applyNumberFormat="1" applyFont="1" applyFill="1" applyBorder="1"/>
    <xf numFmtId="164" fontId="25" fillId="8" borderId="22" xfId="0" applyNumberFormat="1" applyFont="1" applyFill="1" applyBorder="1"/>
    <xf numFmtId="164" fontId="25" fillId="9" borderId="22" xfId="0" applyNumberFormat="1" applyFont="1" applyFill="1" applyBorder="1"/>
    <xf numFmtId="164" fontId="25" fillId="10" borderId="22" xfId="0" applyNumberFormat="1" applyFont="1" applyFill="1" applyBorder="1"/>
    <xf numFmtId="164" fontId="25" fillId="12" borderId="0" xfId="0" applyNumberFormat="1" applyFont="1" applyFill="1" applyBorder="1"/>
    <xf numFmtId="165" fontId="25" fillId="12" borderId="0" xfId="1" applyNumberFormat="1" applyFont="1" applyFill="1" applyBorder="1"/>
    <xf numFmtId="9" fontId="25" fillId="7" borderId="0" xfId="1" applyFont="1" applyFill="1" applyBorder="1"/>
    <xf numFmtId="9" fontId="25" fillId="8" borderId="0" xfId="1" applyFont="1" applyFill="1" applyBorder="1"/>
    <xf numFmtId="9" fontId="25" fillId="9" borderId="0" xfId="1" applyFont="1" applyFill="1" applyBorder="1"/>
    <xf numFmtId="9" fontId="25" fillId="10" borderId="0" xfId="1" applyFont="1" applyFill="1" applyBorder="1"/>
    <xf numFmtId="166" fontId="0" fillId="0" borderId="0" xfId="0" applyNumberFormat="1"/>
    <xf numFmtId="0" fontId="27" fillId="0" borderId="0" xfId="0" applyFont="1"/>
    <xf numFmtId="0" fontId="0" fillId="0" borderId="0" xfId="0" applyBorder="1"/>
    <xf numFmtId="0" fontId="0" fillId="0" borderId="28" xfId="0"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1"/>
  <sheetViews>
    <sheetView topLeftCell="R28" workbookViewId="0">
      <selection activeCell="W33" sqref="W33"/>
    </sheetView>
  </sheetViews>
  <sheetFormatPr defaultRowHeight="14.6" x14ac:dyDescent="0.4"/>
  <cols>
    <col min="1" max="1" width="12.921875" customWidth="1"/>
    <col min="2" max="11" width="0" hidden="1" customWidth="1"/>
    <col min="30" max="30" width="4.3828125" customWidth="1"/>
    <col min="31" max="31" width="6.765625" style="37" customWidth="1"/>
    <col min="32" max="32" width="6.3046875" style="37" customWidth="1"/>
    <col min="33" max="33" width="7.15234375" style="37" customWidth="1"/>
  </cols>
  <sheetData>
    <row r="1" spans="1:33" ht="15" x14ac:dyDescent="0.4">
      <c r="A1" s="28" t="s">
        <v>0</v>
      </c>
      <c r="B1" s="29"/>
      <c r="C1" s="29"/>
    </row>
    <row r="2" spans="1:33" ht="15" x14ac:dyDescent="0.4">
      <c r="A2" s="28" t="s">
        <v>1</v>
      </c>
      <c r="B2" s="29"/>
      <c r="C2" s="29"/>
    </row>
    <row r="3" spans="1:33" ht="15" x14ac:dyDescent="0.4">
      <c r="A3" s="28" t="s">
        <v>2</v>
      </c>
      <c r="B3" s="29"/>
      <c r="C3" s="29"/>
    </row>
    <row r="4" spans="1:33" x14ac:dyDescent="0.4">
      <c r="A4" s="30" t="s">
        <v>3</v>
      </c>
      <c r="B4" s="29"/>
      <c r="C4" s="29"/>
    </row>
    <row r="5" spans="1:33" ht="15.45" thickBot="1" x14ac:dyDescent="0.45">
      <c r="A5" s="1"/>
    </row>
    <row r="6" spans="1:33" ht="16.3" thickBot="1" x14ac:dyDescent="0.45">
      <c r="A6" s="2"/>
      <c r="B6" s="60" t="s">
        <v>27</v>
      </c>
      <c r="C6" s="52"/>
      <c r="D6" s="52"/>
      <c r="E6" s="52"/>
      <c r="F6" s="61"/>
      <c r="G6" s="51" t="s">
        <v>5</v>
      </c>
      <c r="H6" s="52"/>
      <c r="I6" s="52"/>
      <c r="J6" s="52"/>
      <c r="K6" s="61"/>
      <c r="L6" s="51" t="s">
        <v>6</v>
      </c>
      <c r="M6" s="52"/>
      <c r="N6" s="52"/>
      <c r="O6" s="52"/>
      <c r="P6" s="52"/>
      <c r="Q6" s="61"/>
      <c r="R6" s="51" t="s">
        <v>28</v>
      </c>
      <c r="S6" s="52"/>
      <c r="T6" s="52"/>
      <c r="U6" s="52"/>
      <c r="V6" s="52"/>
      <c r="W6" s="52"/>
      <c r="X6" s="60" t="s">
        <v>31</v>
      </c>
      <c r="Y6" s="52"/>
      <c r="Z6" s="52"/>
      <c r="AA6" s="52"/>
      <c r="AB6" s="52"/>
      <c r="AC6" s="53"/>
      <c r="AE6" s="62" t="s">
        <v>36</v>
      </c>
      <c r="AF6" s="63"/>
      <c r="AG6" s="64"/>
    </row>
    <row r="7" spans="1:33" ht="62.05" customHeight="1" thickBot="1" x14ac:dyDescent="0.45">
      <c r="A7" s="3" t="s">
        <v>4</v>
      </c>
      <c r="B7" s="4" t="s">
        <v>7</v>
      </c>
      <c r="C7" s="5" t="s">
        <v>8</v>
      </c>
      <c r="D7" s="5" t="s">
        <v>9</v>
      </c>
      <c r="E7" s="5" t="s">
        <v>10</v>
      </c>
      <c r="F7" s="6" t="s">
        <v>11</v>
      </c>
      <c r="G7" s="7" t="s">
        <v>7</v>
      </c>
      <c r="H7" s="5" t="s">
        <v>8</v>
      </c>
      <c r="I7" s="5" t="s">
        <v>9</v>
      </c>
      <c r="J7" s="5" t="s">
        <v>10</v>
      </c>
      <c r="K7" s="6" t="s">
        <v>11</v>
      </c>
      <c r="L7" s="7" t="s">
        <v>7</v>
      </c>
      <c r="M7" s="5" t="s">
        <v>8</v>
      </c>
      <c r="N7" s="5" t="s">
        <v>9</v>
      </c>
      <c r="O7" s="5" t="s">
        <v>10</v>
      </c>
      <c r="P7" s="5" t="s">
        <v>11</v>
      </c>
      <c r="Q7" s="5" t="s">
        <v>33</v>
      </c>
      <c r="R7" s="7" t="s">
        <v>7</v>
      </c>
      <c r="S7" s="5" t="s">
        <v>8</v>
      </c>
      <c r="T7" s="5" t="s">
        <v>9</v>
      </c>
      <c r="U7" s="5" t="s">
        <v>10</v>
      </c>
      <c r="V7" s="5" t="s">
        <v>11</v>
      </c>
      <c r="W7" s="5" t="s">
        <v>33</v>
      </c>
      <c r="X7" s="7" t="s">
        <v>7</v>
      </c>
      <c r="Y7" s="5" t="s">
        <v>8</v>
      </c>
      <c r="Z7" s="5" t="s">
        <v>9</v>
      </c>
      <c r="AA7" s="5" t="s">
        <v>10</v>
      </c>
      <c r="AB7" s="5" t="s">
        <v>11</v>
      </c>
      <c r="AC7" s="5" t="s">
        <v>33</v>
      </c>
      <c r="AE7" s="38" t="s">
        <v>7</v>
      </c>
      <c r="AF7" s="46" t="s">
        <v>34</v>
      </c>
      <c r="AG7" s="39" t="s">
        <v>35</v>
      </c>
    </row>
    <row r="8" spans="1:33" ht="36.450000000000003" thickBot="1" x14ac:dyDescent="0.45">
      <c r="A8" s="8" t="s">
        <v>12</v>
      </c>
      <c r="B8" s="9"/>
      <c r="C8" s="10"/>
      <c r="D8" s="9"/>
      <c r="E8" s="9"/>
      <c r="F8" s="11"/>
      <c r="G8" s="9"/>
      <c r="H8" s="9"/>
      <c r="I8" s="9"/>
      <c r="J8" s="9"/>
      <c r="K8" s="11"/>
      <c r="L8" s="9"/>
      <c r="M8" s="9"/>
      <c r="N8" s="9"/>
      <c r="O8" s="9"/>
      <c r="P8" s="9"/>
      <c r="Q8" s="5"/>
      <c r="R8" s="9"/>
      <c r="S8" s="9"/>
      <c r="T8" s="9"/>
      <c r="U8" s="9"/>
      <c r="V8" s="9"/>
      <c r="W8" s="9"/>
      <c r="X8" s="9"/>
      <c r="Y8" s="9"/>
      <c r="Z8" s="9"/>
      <c r="AA8" s="9"/>
      <c r="AB8" s="9"/>
      <c r="AC8" s="9"/>
      <c r="AE8" s="9"/>
      <c r="AF8" s="9"/>
      <c r="AG8" s="9"/>
    </row>
    <row r="9" spans="1:33" x14ac:dyDescent="0.4">
      <c r="A9" s="56" t="s">
        <v>13</v>
      </c>
      <c r="B9" s="58">
        <v>15</v>
      </c>
      <c r="C9" s="13">
        <v>0</v>
      </c>
      <c r="D9" s="13">
        <v>15</v>
      </c>
      <c r="E9" s="13">
        <v>0</v>
      </c>
      <c r="F9" s="15">
        <v>0</v>
      </c>
      <c r="G9" s="49">
        <v>11</v>
      </c>
      <c r="H9" s="13">
        <v>0</v>
      </c>
      <c r="I9" s="13">
        <v>11</v>
      </c>
      <c r="J9" s="13">
        <v>0</v>
      </c>
      <c r="K9" s="15">
        <v>0</v>
      </c>
      <c r="L9" s="49">
        <v>3</v>
      </c>
      <c r="M9" s="13">
        <v>0</v>
      </c>
      <c r="N9" s="13">
        <v>3</v>
      </c>
      <c r="O9" s="13">
        <v>0</v>
      </c>
      <c r="P9" s="13">
        <v>0</v>
      </c>
      <c r="Q9" s="34">
        <v>3</v>
      </c>
      <c r="R9" s="49">
        <v>9</v>
      </c>
      <c r="S9" s="13">
        <v>0</v>
      </c>
      <c r="T9" s="13">
        <v>9</v>
      </c>
      <c r="U9" s="13">
        <v>0</v>
      </c>
      <c r="V9" s="13">
        <v>0</v>
      </c>
      <c r="W9" s="34">
        <v>3</v>
      </c>
      <c r="X9" s="49">
        <v>4</v>
      </c>
      <c r="Y9" s="13">
        <v>0</v>
      </c>
      <c r="Z9" s="13">
        <v>4</v>
      </c>
      <c r="AA9" s="13">
        <v>0</v>
      </c>
      <c r="AB9" s="13">
        <v>0</v>
      </c>
      <c r="AC9" s="34">
        <v>3</v>
      </c>
      <c r="AE9" s="40">
        <f>L9+R9+X9</f>
        <v>16</v>
      </c>
      <c r="AF9" s="44">
        <f>(L9*Q9+R9*W9+X9*AC9)/(L9+R9+X9)</f>
        <v>3</v>
      </c>
      <c r="AG9" s="41">
        <f>(M9+N9+S9+T9+Y9+Z9)/AE9</f>
        <v>1</v>
      </c>
    </row>
    <row r="10" spans="1:33" ht="15" thickBot="1" x14ac:dyDescent="0.45">
      <c r="A10" s="57"/>
      <c r="B10" s="59"/>
      <c r="C10" s="14">
        <v>0</v>
      </c>
      <c r="D10" s="14">
        <v>1</v>
      </c>
      <c r="E10" s="14">
        <v>0</v>
      </c>
      <c r="F10" s="16">
        <v>0</v>
      </c>
      <c r="G10" s="50"/>
      <c r="H10" s="14">
        <v>0</v>
      </c>
      <c r="I10" s="14">
        <v>1</v>
      </c>
      <c r="J10" s="14">
        <v>0</v>
      </c>
      <c r="K10" s="16">
        <v>0</v>
      </c>
      <c r="L10" s="50"/>
      <c r="M10" s="14">
        <v>0</v>
      </c>
      <c r="N10" s="14">
        <v>1</v>
      </c>
      <c r="O10" s="14">
        <v>0</v>
      </c>
      <c r="P10" s="14">
        <v>0</v>
      </c>
      <c r="Q10" s="35"/>
      <c r="R10" s="50"/>
      <c r="S10" s="14">
        <v>0</v>
      </c>
      <c r="T10" s="14">
        <v>1</v>
      </c>
      <c r="U10" s="14">
        <v>0</v>
      </c>
      <c r="V10" s="14">
        <v>0</v>
      </c>
      <c r="W10" s="35"/>
      <c r="X10" s="50"/>
      <c r="Y10" s="14">
        <v>0</v>
      </c>
      <c r="Z10" s="14">
        <v>1</v>
      </c>
      <c r="AA10" s="14">
        <v>0</v>
      </c>
      <c r="AB10" s="14">
        <v>0</v>
      </c>
      <c r="AC10" s="35"/>
      <c r="AE10" s="42"/>
      <c r="AF10" s="45"/>
      <c r="AG10" s="43"/>
    </row>
    <row r="11" spans="1:33" x14ac:dyDescent="0.4">
      <c r="A11" s="56" t="s">
        <v>14</v>
      </c>
      <c r="B11" s="58">
        <v>0</v>
      </c>
      <c r="C11" s="13">
        <v>0</v>
      </c>
      <c r="D11" s="13">
        <v>0</v>
      </c>
      <c r="E11" s="13">
        <v>0</v>
      </c>
      <c r="F11" s="15">
        <v>0</v>
      </c>
      <c r="G11" s="49">
        <v>0</v>
      </c>
      <c r="H11" s="13">
        <v>0</v>
      </c>
      <c r="I11" s="13">
        <v>0</v>
      </c>
      <c r="J11" s="13">
        <v>0</v>
      </c>
      <c r="K11" s="15">
        <v>0</v>
      </c>
      <c r="L11" s="49">
        <v>0</v>
      </c>
      <c r="M11" s="13">
        <v>0</v>
      </c>
      <c r="N11" s="13">
        <v>0</v>
      </c>
      <c r="O11" s="13">
        <v>0</v>
      </c>
      <c r="P11" s="13">
        <v>0</v>
      </c>
      <c r="Q11" s="34"/>
      <c r="R11" s="49">
        <v>3</v>
      </c>
      <c r="S11" s="13">
        <v>3</v>
      </c>
      <c r="T11" s="13">
        <v>0</v>
      </c>
      <c r="U11" s="13">
        <v>0</v>
      </c>
      <c r="V11" s="13">
        <v>0</v>
      </c>
      <c r="W11" s="34">
        <v>4</v>
      </c>
      <c r="X11" s="49">
        <v>2</v>
      </c>
      <c r="Y11" s="13">
        <v>0</v>
      </c>
      <c r="Z11" s="13">
        <v>1</v>
      </c>
      <c r="AA11" s="13">
        <v>0</v>
      </c>
      <c r="AB11" s="13">
        <v>1</v>
      </c>
      <c r="AC11" s="34">
        <v>2</v>
      </c>
      <c r="AE11" s="40">
        <f>L11+R11+X11</f>
        <v>5</v>
      </c>
      <c r="AF11" s="44">
        <f>(L11*Q11+R11*W11+X11*AC11)/(L11+R11+X11)</f>
        <v>3.2</v>
      </c>
      <c r="AG11" s="41">
        <f>(M11+N11+S11+T11+Y11+Z11)/AE11</f>
        <v>0.8</v>
      </c>
    </row>
    <row r="12" spans="1:33" ht="15" thickBot="1" x14ac:dyDescent="0.45">
      <c r="A12" s="57"/>
      <c r="B12" s="59"/>
      <c r="C12" s="14">
        <v>0</v>
      </c>
      <c r="D12" s="14">
        <v>0</v>
      </c>
      <c r="E12" s="14">
        <v>0</v>
      </c>
      <c r="F12" s="16">
        <v>0</v>
      </c>
      <c r="G12" s="50"/>
      <c r="H12" s="14">
        <v>0</v>
      </c>
      <c r="I12" s="14">
        <v>0</v>
      </c>
      <c r="J12" s="14">
        <v>0</v>
      </c>
      <c r="K12" s="16">
        <v>0</v>
      </c>
      <c r="L12" s="50"/>
      <c r="M12" s="14">
        <v>0</v>
      </c>
      <c r="N12" s="14">
        <v>0</v>
      </c>
      <c r="O12" s="14">
        <v>0</v>
      </c>
      <c r="P12" s="14">
        <v>0</v>
      </c>
      <c r="Q12" s="35"/>
      <c r="R12" s="50"/>
      <c r="S12" s="14">
        <v>1</v>
      </c>
      <c r="T12" s="14">
        <v>0</v>
      </c>
      <c r="U12" s="14">
        <v>0</v>
      </c>
      <c r="V12" s="14">
        <v>0</v>
      </c>
      <c r="W12" s="35"/>
      <c r="X12" s="50"/>
      <c r="Y12" s="14">
        <v>0</v>
      </c>
      <c r="Z12" s="14">
        <v>0.5</v>
      </c>
      <c r="AA12" s="14">
        <v>0</v>
      </c>
      <c r="AB12" s="14">
        <v>0.5</v>
      </c>
      <c r="AC12" s="35"/>
      <c r="AE12" s="42"/>
      <c r="AF12" s="45"/>
      <c r="AG12" s="43"/>
    </row>
    <row r="13" spans="1:33" x14ac:dyDescent="0.4">
      <c r="A13" s="56" t="s">
        <v>15</v>
      </c>
      <c r="B13" s="58">
        <v>0</v>
      </c>
      <c r="C13" s="13">
        <v>0</v>
      </c>
      <c r="D13" s="13">
        <v>0</v>
      </c>
      <c r="E13" s="13">
        <v>0</v>
      </c>
      <c r="F13" s="15">
        <v>0</v>
      </c>
      <c r="G13" s="49">
        <v>0</v>
      </c>
      <c r="H13" s="13">
        <v>0</v>
      </c>
      <c r="I13" s="13">
        <v>0</v>
      </c>
      <c r="J13" s="13">
        <v>0</v>
      </c>
      <c r="K13" s="15">
        <v>0</v>
      </c>
      <c r="L13" s="49">
        <v>2</v>
      </c>
      <c r="M13" s="13">
        <v>0</v>
      </c>
      <c r="N13" s="13">
        <v>2</v>
      </c>
      <c r="O13" s="13">
        <v>0</v>
      </c>
      <c r="P13" s="13">
        <v>0</v>
      </c>
      <c r="Q13" s="34">
        <v>3</v>
      </c>
      <c r="R13" s="49">
        <v>1</v>
      </c>
      <c r="S13" s="13">
        <v>1</v>
      </c>
      <c r="T13" s="13">
        <v>0</v>
      </c>
      <c r="U13" s="13">
        <v>0</v>
      </c>
      <c r="V13" s="13">
        <v>0</v>
      </c>
      <c r="W13" s="34">
        <v>4</v>
      </c>
      <c r="X13" s="49">
        <v>1</v>
      </c>
      <c r="Y13" s="13">
        <v>1</v>
      </c>
      <c r="Z13" s="13">
        <v>0</v>
      </c>
      <c r="AA13" s="13">
        <v>0</v>
      </c>
      <c r="AB13" s="13">
        <v>0</v>
      </c>
      <c r="AC13" s="34">
        <v>4</v>
      </c>
      <c r="AE13" s="40">
        <f>L13+R13+X13</f>
        <v>4</v>
      </c>
      <c r="AF13" s="44">
        <f>(L13*Q13+R13*W13+X13*AC13)/(L13+R13+X13)</f>
        <v>3.5</v>
      </c>
      <c r="AG13" s="41">
        <f>(M13+N13+S13+T13+Y13+Z13)/AE13</f>
        <v>1</v>
      </c>
    </row>
    <row r="14" spans="1:33" ht="15" thickBot="1" x14ac:dyDescent="0.45">
      <c r="A14" s="57"/>
      <c r="B14" s="59"/>
      <c r="C14" s="14">
        <v>0</v>
      </c>
      <c r="D14" s="14">
        <v>0</v>
      </c>
      <c r="E14" s="14">
        <v>0</v>
      </c>
      <c r="F14" s="16">
        <v>0</v>
      </c>
      <c r="G14" s="50"/>
      <c r="H14" s="14">
        <v>0</v>
      </c>
      <c r="I14" s="14">
        <v>0</v>
      </c>
      <c r="J14" s="14">
        <v>0</v>
      </c>
      <c r="K14" s="16">
        <v>0</v>
      </c>
      <c r="L14" s="50"/>
      <c r="M14" s="14">
        <v>0</v>
      </c>
      <c r="N14" s="14">
        <v>1</v>
      </c>
      <c r="O14" s="14">
        <v>0</v>
      </c>
      <c r="P14" s="14">
        <v>0</v>
      </c>
      <c r="Q14" s="35"/>
      <c r="R14" s="50"/>
      <c r="S14" s="14">
        <v>1</v>
      </c>
      <c r="T14" s="14">
        <v>0</v>
      </c>
      <c r="U14" s="14">
        <v>0</v>
      </c>
      <c r="V14" s="14">
        <v>0</v>
      </c>
      <c r="W14" s="35"/>
      <c r="X14" s="50"/>
      <c r="Y14" s="14">
        <v>1</v>
      </c>
      <c r="Z14" s="14">
        <v>0</v>
      </c>
      <c r="AA14" s="14">
        <v>0</v>
      </c>
      <c r="AB14" s="14">
        <v>0</v>
      </c>
      <c r="AC14" s="35"/>
      <c r="AE14" s="42"/>
      <c r="AF14" s="45"/>
      <c r="AG14" s="43"/>
    </row>
    <row r="15" spans="1:33" x14ac:dyDescent="0.4">
      <c r="A15" s="56" t="s">
        <v>16</v>
      </c>
      <c r="B15" s="58">
        <v>1</v>
      </c>
      <c r="C15" s="13">
        <v>0</v>
      </c>
      <c r="D15" s="13">
        <v>1</v>
      </c>
      <c r="E15" s="13">
        <v>0</v>
      </c>
      <c r="F15" s="15">
        <v>0</v>
      </c>
      <c r="G15" s="49">
        <v>0</v>
      </c>
      <c r="H15" s="13">
        <v>0</v>
      </c>
      <c r="I15" s="13">
        <v>0</v>
      </c>
      <c r="J15" s="13">
        <v>0</v>
      </c>
      <c r="K15" s="15">
        <v>0</v>
      </c>
      <c r="L15" s="49">
        <v>2</v>
      </c>
      <c r="M15" s="13">
        <v>0</v>
      </c>
      <c r="N15" s="13">
        <v>1</v>
      </c>
      <c r="O15" s="13">
        <v>1</v>
      </c>
      <c r="P15" s="13">
        <v>0</v>
      </c>
      <c r="Q15" s="34">
        <v>2.5</v>
      </c>
      <c r="R15" s="49">
        <v>0</v>
      </c>
      <c r="S15" s="13">
        <v>0</v>
      </c>
      <c r="T15" s="13">
        <v>0</v>
      </c>
      <c r="U15" s="13">
        <v>0</v>
      </c>
      <c r="V15" s="13">
        <v>0</v>
      </c>
      <c r="W15" s="34"/>
      <c r="X15" s="49">
        <v>1</v>
      </c>
      <c r="Y15" s="13">
        <v>1</v>
      </c>
      <c r="Z15" s="13">
        <v>0</v>
      </c>
      <c r="AA15" s="13">
        <v>0</v>
      </c>
      <c r="AB15" s="13">
        <v>0</v>
      </c>
      <c r="AC15" s="34">
        <v>4</v>
      </c>
      <c r="AE15" s="40">
        <f>L15+R15+X15</f>
        <v>3</v>
      </c>
      <c r="AF15" s="44">
        <f>(L15*Q15+R15*W15+X15*AC15)/(L15+R15+X15)</f>
        <v>3</v>
      </c>
      <c r="AG15" s="41">
        <f>(M15+N15+S15+T15+Y15+Z15)/AE15</f>
        <v>0.66666666666666663</v>
      </c>
    </row>
    <row r="16" spans="1:33" ht="15" thickBot="1" x14ac:dyDescent="0.45">
      <c r="A16" s="57"/>
      <c r="B16" s="59"/>
      <c r="C16" s="14">
        <v>0</v>
      </c>
      <c r="D16" s="14">
        <v>1</v>
      </c>
      <c r="E16" s="14">
        <v>0</v>
      </c>
      <c r="F16" s="16">
        <v>0</v>
      </c>
      <c r="G16" s="50"/>
      <c r="H16" s="14">
        <v>0</v>
      </c>
      <c r="I16" s="14">
        <v>0</v>
      </c>
      <c r="J16" s="14">
        <v>0</v>
      </c>
      <c r="K16" s="16">
        <v>0</v>
      </c>
      <c r="L16" s="50"/>
      <c r="M16" s="14">
        <v>0</v>
      </c>
      <c r="N16" s="14">
        <v>0.5</v>
      </c>
      <c r="O16" s="14">
        <v>0.5</v>
      </c>
      <c r="P16" s="14">
        <v>0</v>
      </c>
      <c r="Q16" s="35"/>
      <c r="R16" s="50"/>
      <c r="S16" s="14">
        <v>0</v>
      </c>
      <c r="T16" s="14">
        <v>0</v>
      </c>
      <c r="U16" s="14">
        <v>0</v>
      </c>
      <c r="V16" s="14">
        <v>0</v>
      </c>
      <c r="W16" s="35"/>
      <c r="X16" s="50"/>
      <c r="Y16" s="14">
        <v>1</v>
      </c>
      <c r="Z16" s="14">
        <v>0</v>
      </c>
      <c r="AA16" s="14">
        <v>0</v>
      </c>
      <c r="AB16" s="14">
        <v>0</v>
      </c>
      <c r="AC16" s="35"/>
      <c r="AE16" s="42"/>
      <c r="AF16" s="45"/>
      <c r="AG16" s="43"/>
    </row>
    <row r="17" spans="1:33" x14ac:dyDescent="0.4">
      <c r="A17" s="54" t="s">
        <v>17</v>
      </c>
      <c r="B17" s="58">
        <v>16</v>
      </c>
      <c r="C17" s="13">
        <v>0</v>
      </c>
      <c r="D17" s="13">
        <v>16</v>
      </c>
      <c r="E17" s="13">
        <v>0</v>
      </c>
      <c r="F17" s="15">
        <v>0</v>
      </c>
      <c r="G17" s="49">
        <v>11</v>
      </c>
      <c r="H17" s="13">
        <v>0</v>
      </c>
      <c r="I17" s="13">
        <v>11</v>
      </c>
      <c r="J17" s="13">
        <v>0</v>
      </c>
      <c r="K17" s="15">
        <v>0</v>
      </c>
      <c r="L17" s="49">
        <f>SUM(L9:L16)</f>
        <v>7</v>
      </c>
      <c r="M17" s="32">
        <f>M9+M11+M13+M15</f>
        <v>0</v>
      </c>
      <c r="N17" s="32">
        <f>N9+N11+N13+N15</f>
        <v>6</v>
      </c>
      <c r="O17" s="32">
        <f>O9+O11+O13+O15</f>
        <v>1</v>
      </c>
      <c r="P17" s="32">
        <f>P9+P11+P13+P15</f>
        <v>0</v>
      </c>
      <c r="Q17" s="34">
        <v>2.85</v>
      </c>
      <c r="R17" s="49">
        <f>SUM(R9:R16)</f>
        <v>13</v>
      </c>
      <c r="S17" s="32">
        <f>S9+S11+S13+S15</f>
        <v>4</v>
      </c>
      <c r="T17" s="32">
        <f>T9+T11+T13+T15</f>
        <v>9</v>
      </c>
      <c r="U17" s="32">
        <f>U9+U11+U13+U15</f>
        <v>0</v>
      </c>
      <c r="V17" s="32">
        <f>V9+V11+V13+V15</f>
        <v>0</v>
      </c>
      <c r="W17" s="34">
        <v>3.31</v>
      </c>
      <c r="X17" s="49">
        <f>SUM(X9:X16)</f>
        <v>8</v>
      </c>
      <c r="Y17" s="32">
        <f>Y9+Y11+Y13+Y15</f>
        <v>2</v>
      </c>
      <c r="Z17" s="32">
        <f>Z9+Z11+Z13+Z15</f>
        <v>5</v>
      </c>
      <c r="AA17" s="32">
        <f>AA9+AA11+AA13+AA15</f>
        <v>0</v>
      </c>
      <c r="AB17" s="32">
        <f>AB9+AB11+AB13+AB15</f>
        <v>1</v>
      </c>
      <c r="AC17" s="34">
        <v>3</v>
      </c>
      <c r="AE17" s="40">
        <f>L17+R17+X17</f>
        <v>28</v>
      </c>
      <c r="AF17" s="44">
        <f>(L17*Q17+R17*W17+X17*AC17)/(L17+R17+X17)</f>
        <v>3.1064285714285718</v>
      </c>
      <c r="AG17" s="41">
        <f>(M17+N17+S17+T17+Y17+Z17)/AE17</f>
        <v>0.9285714285714286</v>
      </c>
    </row>
    <row r="18" spans="1:33" ht="15" thickBot="1" x14ac:dyDescent="0.45">
      <c r="A18" s="55"/>
      <c r="B18" s="59"/>
      <c r="C18" s="14">
        <v>0</v>
      </c>
      <c r="D18" s="14">
        <v>1</v>
      </c>
      <c r="E18" s="14">
        <v>0</v>
      </c>
      <c r="F18" s="16">
        <v>0</v>
      </c>
      <c r="G18" s="50"/>
      <c r="H18" s="14">
        <v>0</v>
      </c>
      <c r="I18" s="14">
        <v>1</v>
      </c>
      <c r="J18" s="14">
        <v>0</v>
      </c>
      <c r="K18" s="16">
        <v>0</v>
      </c>
      <c r="L18" s="50"/>
      <c r="M18" s="31">
        <f>M17/L17</f>
        <v>0</v>
      </c>
      <c r="N18" s="31">
        <f>N17/L17</f>
        <v>0.8571428571428571</v>
      </c>
      <c r="O18" s="31">
        <f>O17/L17</f>
        <v>0.14285714285714285</v>
      </c>
      <c r="P18" s="31">
        <f>P17/L17</f>
        <v>0</v>
      </c>
      <c r="Q18" s="31"/>
      <c r="R18" s="50"/>
      <c r="S18" s="31">
        <f>S17/R17</f>
        <v>0.30769230769230771</v>
      </c>
      <c r="T18" s="31">
        <f>T17/R17</f>
        <v>0.69230769230769229</v>
      </c>
      <c r="U18" s="31">
        <f>U17/R17</f>
        <v>0</v>
      </c>
      <c r="V18" s="31">
        <f>V17/R17</f>
        <v>0</v>
      </c>
      <c r="W18" s="31"/>
      <c r="X18" s="50"/>
      <c r="Y18" s="31">
        <f>Y17/X17</f>
        <v>0.25</v>
      </c>
      <c r="Z18" s="31">
        <f>Z17/X17</f>
        <v>0.625</v>
      </c>
      <c r="AA18" s="31">
        <f>AA17/X17</f>
        <v>0</v>
      </c>
      <c r="AB18" s="31">
        <f>AB17/X17</f>
        <v>0.125</v>
      </c>
      <c r="AC18" s="31"/>
      <c r="AE18" s="42"/>
      <c r="AF18" s="45"/>
      <c r="AG18" s="43"/>
    </row>
    <row r="19" spans="1:33" ht="36.450000000000003" thickBot="1" x14ac:dyDescent="0.45">
      <c r="A19" s="8" t="s">
        <v>18</v>
      </c>
      <c r="B19" s="9"/>
      <c r="C19" s="10"/>
      <c r="D19" s="9"/>
      <c r="E19" s="9"/>
      <c r="F19" s="11"/>
      <c r="G19" s="9"/>
      <c r="H19" s="9"/>
      <c r="I19" s="9"/>
      <c r="J19" s="9"/>
      <c r="K19" s="11"/>
      <c r="L19" s="9"/>
      <c r="M19" s="9"/>
      <c r="N19" s="9"/>
      <c r="O19" s="9"/>
      <c r="P19" s="9"/>
      <c r="Q19" s="9"/>
      <c r="R19" s="9"/>
      <c r="S19" s="9"/>
      <c r="T19" s="9"/>
      <c r="U19" s="9"/>
      <c r="V19" s="9"/>
      <c r="W19" s="9"/>
      <c r="X19" s="9"/>
      <c r="Y19" s="9"/>
      <c r="Z19" s="9"/>
      <c r="AA19" s="9"/>
      <c r="AB19" s="9"/>
      <c r="AC19" s="9"/>
      <c r="AE19" s="47"/>
      <c r="AF19" s="9"/>
      <c r="AG19" s="9"/>
    </row>
    <row r="20" spans="1:33" x14ac:dyDescent="0.4">
      <c r="A20" s="56" t="s">
        <v>13</v>
      </c>
      <c r="B20" s="58">
        <v>15</v>
      </c>
      <c r="C20" s="13">
        <v>0</v>
      </c>
      <c r="D20" s="13">
        <v>13</v>
      </c>
      <c r="E20" s="13">
        <v>2</v>
      </c>
      <c r="F20" s="15">
        <v>0</v>
      </c>
      <c r="G20" s="49">
        <v>11</v>
      </c>
      <c r="H20" s="13">
        <v>0</v>
      </c>
      <c r="I20" s="13">
        <v>11</v>
      </c>
      <c r="J20" s="13">
        <v>0</v>
      </c>
      <c r="K20" s="15">
        <v>0</v>
      </c>
      <c r="L20" s="49">
        <v>3</v>
      </c>
      <c r="M20" s="13">
        <v>0</v>
      </c>
      <c r="N20" s="13">
        <v>2</v>
      </c>
      <c r="O20" s="13">
        <v>1</v>
      </c>
      <c r="P20" s="13">
        <v>0</v>
      </c>
      <c r="Q20" s="13">
        <v>2.67</v>
      </c>
      <c r="R20" s="49">
        <v>9</v>
      </c>
      <c r="S20" s="13">
        <v>0</v>
      </c>
      <c r="T20" s="13">
        <v>9</v>
      </c>
      <c r="U20" s="13">
        <v>0</v>
      </c>
      <c r="V20" s="13">
        <v>0</v>
      </c>
      <c r="W20" s="34">
        <v>3</v>
      </c>
      <c r="X20" s="49">
        <v>4</v>
      </c>
      <c r="Y20" s="13">
        <v>1</v>
      </c>
      <c r="Z20" s="13">
        <v>3</v>
      </c>
      <c r="AA20" s="13">
        <v>0</v>
      </c>
      <c r="AB20" s="13">
        <v>0</v>
      </c>
      <c r="AC20" s="13">
        <v>3.25</v>
      </c>
      <c r="AE20" s="40">
        <f>L20+R20+X20</f>
        <v>16</v>
      </c>
      <c r="AF20" s="44">
        <f>(L20*Q20+R20*W20+X20*AC20)/(L20+R20+X20)</f>
        <v>3.0006249999999999</v>
      </c>
      <c r="AG20" s="41">
        <f>(M20+N20+S20+T20+Y20+Z20)/AE20</f>
        <v>0.9375</v>
      </c>
    </row>
    <row r="21" spans="1:33" ht="15" thickBot="1" x14ac:dyDescent="0.45">
      <c r="A21" s="57"/>
      <c r="B21" s="59"/>
      <c r="C21" s="14">
        <v>0</v>
      </c>
      <c r="D21" s="14">
        <v>0.87</v>
      </c>
      <c r="E21" s="14">
        <v>0.13</v>
      </c>
      <c r="F21" s="16">
        <v>0</v>
      </c>
      <c r="G21" s="50"/>
      <c r="H21" s="14">
        <v>0</v>
      </c>
      <c r="I21" s="14">
        <v>1</v>
      </c>
      <c r="J21" s="14">
        <v>0</v>
      </c>
      <c r="K21" s="16">
        <v>0</v>
      </c>
      <c r="L21" s="50"/>
      <c r="M21" s="14">
        <v>0</v>
      </c>
      <c r="N21" s="14">
        <v>0.67</v>
      </c>
      <c r="O21" s="14">
        <v>0.33</v>
      </c>
      <c r="P21" s="14">
        <v>0</v>
      </c>
      <c r="Q21" s="14"/>
      <c r="R21" s="50"/>
      <c r="S21" s="14">
        <v>0</v>
      </c>
      <c r="T21" s="14">
        <v>1</v>
      </c>
      <c r="U21" s="14">
        <v>0</v>
      </c>
      <c r="V21" s="14">
        <v>0</v>
      </c>
      <c r="W21" s="35"/>
      <c r="X21" s="50"/>
      <c r="Y21" s="14">
        <v>0.25</v>
      </c>
      <c r="Z21" s="14">
        <v>0.75</v>
      </c>
      <c r="AA21" s="14">
        <v>0</v>
      </c>
      <c r="AB21" s="14">
        <v>0</v>
      </c>
      <c r="AC21" s="14"/>
      <c r="AE21" s="42"/>
      <c r="AF21" s="45"/>
      <c r="AG21" s="43"/>
    </row>
    <row r="22" spans="1:33" x14ac:dyDescent="0.4">
      <c r="A22" s="56" t="s">
        <v>14</v>
      </c>
      <c r="B22" s="58">
        <v>0</v>
      </c>
      <c r="C22" s="13">
        <v>0</v>
      </c>
      <c r="D22" s="13">
        <v>0</v>
      </c>
      <c r="E22" s="13">
        <v>0</v>
      </c>
      <c r="F22" s="15">
        <v>0</v>
      </c>
      <c r="G22" s="49">
        <v>0</v>
      </c>
      <c r="H22" s="13">
        <v>0</v>
      </c>
      <c r="I22" s="13">
        <v>0</v>
      </c>
      <c r="J22" s="13">
        <v>0</v>
      </c>
      <c r="K22" s="15">
        <v>0</v>
      </c>
      <c r="L22" s="49">
        <v>0</v>
      </c>
      <c r="M22" s="13">
        <v>0</v>
      </c>
      <c r="N22" s="13">
        <v>0</v>
      </c>
      <c r="O22" s="13">
        <v>0</v>
      </c>
      <c r="P22" s="13">
        <v>0</v>
      </c>
      <c r="Q22" s="13"/>
      <c r="R22" s="49">
        <v>3</v>
      </c>
      <c r="S22" s="13">
        <v>3</v>
      </c>
      <c r="T22" s="13">
        <v>0</v>
      </c>
      <c r="U22" s="13">
        <v>0</v>
      </c>
      <c r="V22" s="13">
        <v>0</v>
      </c>
      <c r="W22" s="34">
        <v>4</v>
      </c>
      <c r="X22" s="49">
        <v>2</v>
      </c>
      <c r="Y22" s="13">
        <v>0</v>
      </c>
      <c r="Z22" s="13">
        <v>1</v>
      </c>
      <c r="AA22" s="13">
        <v>0</v>
      </c>
      <c r="AB22" s="13">
        <v>1</v>
      </c>
      <c r="AC22" s="34">
        <v>2</v>
      </c>
      <c r="AE22" s="40">
        <f>L22+R22+X22</f>
        <v>5</v>
      </c>
      <c r="AF22" s="44">
        <f>(L22*Q22+R22*W22+X22*AC22)/(L22+R22+X22)</f>
        <v>3.2</v>
      </c>
      <c r="AG22" s="41">
        <f>(M22+N22+S22+T22+Y22+Z22)/AE22</f>
        <v>0.8</v>
      </c>
    </row>
    <row r="23" spans="1:33" ht="15" thickBot="1" x14ac:dyDescent="0.45">
      <c r="A23" s="57"/>
      <c r="B23" s="59"/>
      <c r="C23" s="14">
        <v>0</v>
      </c>
      <c r="D23" s="14">
        <v>0</v>
      </c>
      <c r="E23" s="14">
        <v>0</v>
      </c>
      <c r="F23" s="16">
        <v>0</v>
      </c>
      <c r="G23" s="50"/>
      <c r="H23" s="14">
        <v>0</v>
      </c>
      <c r="I23" s="14">
        <v>0</v>
      </c>
      <c r="J23" s="14">
        <v>0</v>
      </c>
      <c r="K23" s="16">
        <v>0</v>
      </c>
      <c r="L23" s="50"/>
      <c r="M23" s="14">
        <v>0</v>
      </c>
      <c r="N23" s="14">
        <v>0</v>
      </c>
      <c r="O23" s="14">
        <v>0</v>
      </c>
      <c r="P23" s="14">
        <v>0</v>
      </c>
      <c r="Q23" s="14"/>
      <c r="R23" s="50"/>
      <c r="S23" s="14">
        <v>1</v>
      </c>
      <c r="T23" s="14">
        <v>0</v>
      </c>
      <c r="U23" s="14">
        <v>0</v>
      </c>
      <c r="V23" s="14">
        <v>0</v>
      </c>
      <c r="W23" s="35"/>
      <c r="X23" s="50"/>
      <c r="Y23" s="14">
        <v>0</v>
      </c>
      <c r="Z23" s="14">
        <v>0.5</v>
      </c>
      <c r="AA23" s="14">
        <v>0</v>
      </c>
      <c r="AB23" s="14">
        <v>0.5</v>
      </c>
      <c r="AC23" s="35"/>
      <c r="AE23" s="42"/>
      <c r="AF23" s="45"/>
      <c r="AG23" s="43"/>
    </row>
    <row r="24" spans="1:33" x14ac:dyDescent="0.4">
      <c r="A24" s="56" t="s">
        <v>15</v>
      </c>
      <c r="B24" s="58">
        <v>0</v>
      </c>
      <c r="C24" s="13">
        <v>0</v>
      </c>
      <c r="D24" s="13">
        <v>0</v>
      </c>
      <c r="E24" s="13">
        <v>0</v>
      </c>
      <c r="F24" s="15">
        <v>0</v>
      </c>
      <c r="G24" s="49">
        <v>0</v>
      </c>
      <c r="H24" s="13">
        <v>0</v>
      </c>
      <c r="I24" s="13">
        <v>0</v>
      </c>
      <c r="J24" s="13">
        <v>0</v>
      </c>
      <c r="K24" s="15">
        <v>0</v>
      </c>
      <c r="L24" s="49">
        <v>2</v>
      </c>
      <c r="M24" s="13">
        <v>0</v>
      </c>
      <c r="N24" s="13">
        <v>1</v>
      </c>
      <c r="O24" s="13">
        <v>1</v>
      </c>
      <c r="P24" s="13">
        <v>0</v>
      </c>
      <c r="Q24" s="34">
        <v>2.5</v>
      </c>
      <c r="R24" s="49">
        <v>1</v>
      </c>
      <c r="S24" s="13">
        <v>1</v>
      </c>
      <c r="T24" s="13">
        <v>0</v>
      </c>
      <c r="U24" s="13">
        <v>0</v>
      </c>
      <c r="V24" s="13">
        <v>0</v>
      </c>
      <c r="W24" s="34">
        <v>4</v>
      </c>
      <c r="X24" s="49">
        <v>1</v>
      </c>
      <c r="Y24" s="13">
        <v>0</v>
      </c>
      <c r="Z24" s="13">
        <v>1</v>
      </c>
      <c r="AA24" s="13">
        <v>0</v>
      </c>
      <c r="AB24" s="13">
        <v>0</v>
      </c>
      <c r="AC24" s="34">
        <v>3</v>
      </c>
      <c r="AE24" s="40">
        <f>L24+R24+X24</f>
        <v>4</v>
      </c>
      <c r="AF24" s="44">
        <f>(L24*Q24+R24*W24+X24*AC24)/(L24+R24+X24)</f>
        <v>3</v>
      </c>
      <c r="AG24" s="41">
        <f>(M24+N24+S24+T24+Y24+Z24)/AE24</f>
        <v>0.75</v>
      </c>
    </row>
    <row r="25" spans="1:33" ht="15" thickBot="1" x14ac:dyDescent="0.45">
      <c r="A25" s="57"/>
      <c r="B25" s="59"/>
      <c r="C25" s="14">
        <v>0</v>
      </c>
      <c r="D25" s="14">
        <v>0</v>
      </c>
      <c r="E25" s="14">
        <v>0</v>
      </c>
      <c r="F25" s="16">
        <v>0</v>
      </c>
      <c r="G25" s="50"/>
      <c r="H25" s="14">
        <v>0</v>
      </c>
      <c r="I25" s="14">
        <v>0</v>
      </c>
      <c r="J25" s="14">
        <v>0</v>
      </c>
      <c r="K25" s="16">
        <v>0</v>
      </c>
      <c r="L25" s="50"/>
      <c r="M25" s="14">
        <v>0</v>
      </c>
      <c r="N25" s="14">
        <v>0.5</v>
      </c>
      <c r="O25" s="14">
        <v>0.5</v>
      </c>
      <c r="P25" s="14">
        <v>0</v>
      </c>
      <c r="Q25" s="35"/>
      <c r="R25" s="50"/>
      <c r="S25" s="14">
        <v>1</v>
      </c>
      <c r="T25" s="14">
        <v>0</v>
      </c>
      <c r="U25" s="14">
        <v>0</v>
      </c>
      <c r="V25" s="14">
        <v>0</v>
      </c>
      <c r="W25" s="35"/>
      <c r="X25" s="50"/>
      <c r="Y25" s="14">
        <v>0</v>
      </c>
      <c r="Z25" s="14">
        <v>1</v>
      </c>
      <c r="AA25" s="14">
        <v>0</v>
      </c>
      <c r="AB25" s="14">
        <v>0</v>
      </c>
      <c r="AC25" s="35"/>
      <c r="AE25" s="42"/>
      <c r="AF25" s="45"/>
      <c r="AG25" s="43"/>
    </row>
    <row r="26" spans="1:33" x14ac:dyDescent="0.4">
      <c r="A26" s="56" t="s">
        <v>16</v>
      </c>
      <c r="B26" s="58">
        <v>1</v>
      </c>
      <c r="C26" s="13">
        <v>0</v>
      </c>
      <c r="D26" s="13">
        <v>1</v>
      </c>
      <c r="E26" s="13">
        <v>0</v>
      </c>
      <c r="F26" s="15">
        <v>0</v>
      </c>
      <c r="G26" s="49">
        <v>0</v>
      </c>
      <c r="H26" s="13">
        <v>0</v>
      </c>
      <c r="I26" s="13">
        <v>0</v>
      </c>
      <c r="J26" s="13">
        <v>0</v>
      </c>
      <c r="K26" s="15">
        <v>0</v>
      </c>
      <c r="L26" s="49">
        <v>2</v>
      </c>
      <c r="M26" s="13">
        <v>0</v>
      </c>
      <c r="N26" s="13">
        <v>1</v>
      </c>
      <c r="O26" s="13">
        <v>1</v>
      </c>
      <c r="P26" s="13">
        <v>0</v>
      </c>
      <c r="Q26" s="34">
        <v>2.5</v>
      </c>
      <c r="R26" s="49">
        <v>0</v>
      </c>
      <c r="S26" s="13">
        <v>0</v>
      </c>
      <c r="T26" s="13">
        <v>0</v>
      </c>
      <c r="U26" s="13">
        <v>0</v>
      </c>
      <c r="V26" s="13">
        <v>0</v>
      </c>
      <c r="W26" s="34"/>
      <c r="X26" s="49">
        <v>1</v>
      </c>
      <c r="Y26" s="13">
        <v>1</v>
      </c>
      <c r="Z26" s="13">
        <v>0</v>
      </c>
      <c r="AA26" s="13">
        <v>0</v>
      </c>
      <c r="AB26" s="13">
        <v>0</v>
      </c>
      <c r="AC26" s="34">
        <v>4</v>
      </c>
      <c r="AE26" s="40">
        <f>L26+R26+X26</f>
        <v>3</v>
      </c>
      <c r="AF26" s="44">
        <f>(L26*Q26+R26*W26+X26*AC26)/(L26+R26+X26)</f>
        <v>3</v>
      </c>
      <c r="AG26" s="41">
        <f>(M26+N26+S26+T26+Y26+Z26)/AE26</f>
        <v>0.66666666666666663</v>
      </c>
    </row>
    <row r="27" spans="1:33" ht="15" thickBot="1" x14ac:dyDescent="0.45">
      <c r="A27" s="57"/>
      <c r="B27" s="59"/>
      <c r="C27" s="14">
        <v>0</v>
      </c>
      <c r="D27" s="14">
        <v>1</v>
      </c>
      <c r="E27" s="14">
        <v>0</v>
      </c>
      <c r="F27" s="16">
        <v>0</v>
      </c>
      <c r="G27" s="50"/>
      <c r="H27" s="14">
        <v>0</v>
      </c>
      <c r="I27" s="14">
        <v>0</v>
      </c>
      <c r="J27" s="14">
        <v>0</v>
      </c>
      <c r="K27" s="16">
        <v>0</v>
      </c>
      <c r="L27" s="50"/>
      <c r="M27" s="14">
        <v>0</v>
      </c>
      <c r="N27" s="14">
        <v>0.5</v>
      </c>
      <c r="O27" s="14">
        <v>0.5</v>
      </c>
      <c r="P27" s="14">
        <v>0</v>
      </c>
      <c r="Q27" s="35"/>
      <c r="R27" s="50"/>
      <c r="S27" s="14">
        <v>0</v>
      </c>
      <c r="T27" s="14">
        <v>0</v>
      </c>
      <c r="U27" s="14">
        <v>0</v>
      </c>
      <c r="V27" s="14">
        <v>0</v>
      </c>
      <c r="W27" s="35"/>
      <c r="X27" s="50"/>
      <c r="Y27" s="14">
        <v>1</v>
      </c>
      <c r="Z27" s="14">
        <v>0</v>
      </c>
      <c r="AA27" s="14">
        <v>0</v>
      </c>
      <c r="AB27" s="14">
        <v>0</v>
      </c>
      <c r="AC27" s="35"/>
      <c r="AE27" s="42"/>
      <c r="AF27" s="45"/>
      <c r="AG27" s="43"/>
    </row>
    <row r="28" spans="1:33" x14ac:dyDescent="0.4">
      <c r="A28" s="54" t="s">
        <v>17</v>
      </c>
      <c r="B28" s="58">
        <v>16</v>
      </c>
      <c r="C28" s="13">
        <v>0</v>
      </c>
      <c r="D28" s="13">
        <v>14</v>
      </c>
      <c r="E28" s="13">
        <v>2</v>
      </c>
      <c r="F28" s="15">
        <v>0</v>
      </c>
      <c r="G28" s="49">
        <v>11</v>
      </c>
      <c r="H28" s="13">
        <v>0</v>
      </c>
      <c r="I28" s="13">
        <v>11</v>
      </c>
      <c r="J28" s="13">
        <v>0</v>
      </c>
      <c r="K28" s="15">
        <v>0</v>
      </c>
      <c r="L28" s="49">
        <v>7</v>
      </c>
      <c r="M28" s="32">
        <f>M20+M22+M24+M26</f>
        <v>0</v>
      </c>
      <c r="N28" s="32">
        <f>N20+N22+N24+N26</f>
        <v>4</v>
      </c>
      <c r="O28" s="32">
        <f>O20+O22+O24+O26</f>
        <v>3</v>
      </c>
      <c r="P28" s="32">
        <f>P20+P22+P24+P26</f>
        <v>0</v>
      </c>
      <c r="Q28" s="34">
        <v>2.57</v>
      </c>
      <c r="R28" s="49">
        <f>SUM(R20:R27)</f>
        <v>13</v>
      </c>
      <c r="S28" s="32">
        <f>S20+S22+S24+S26</f>
        <v>4</v>
      </c>
      <c r="T28" s="32">
        <f>T20+T22+T24+T26</f>
        <v>9</v>
      </c>
      <c r="U28" s="32">
        <f>U20+U22+U24+U26</f>
        <v>0</v>
      </c>
      <c r="V28" s="32">
        <f>V20+V22+V24+V26</f>
        <v>0</v>
      </c>
      <c r="W28" s="34">
        <v>3.31</v>
      </c>
      <c r="X28" s="49">
        <f>SUM(X20:X27)</f>
        <v>8</v>
      </c>
      <c r="Y28" s="32">
        <f>Y20+Y22+Y24+Y26</f>
        <v>2</v>
      </c>
      <c r="Z28" s="32">
        <f>Z20+Z22+Z24+Z26</f>
        <v>5</v>
      </c>
      <c r="AA28" s="32">
        <f>AA20+AA22+AA24+AA26</f>
        <v>0</v>
      </c>
      <c r="AB28" s="32">
        <f>AB20+AB22+AB24+AB26</f>
        <v>1</v>
      </c>
      <c r="AC28" s="34">
        <v>3</v>
      </c>
      <c r="AE28" s="40">
        <f>L28+R28+X28</f>
        <v>28</v>
      </c>
      <c r="AF28" s="44">
        <f>(L28*Q28+R28*W28+X28*AC28)/(L28+R28+X28)</f>
        <v>3.0364285714285715</v>
      </c>
      <c r="AG28" s="41">
        <f>(M28+N28+S28+T28+Y28+Z28)/AE28</f>
        <v>0.8571428571428571</v>
      </c>
    </row>
    <row r="29" spans="1:33" ht="15" thickBot="1" x14ac:dyDescent="0.45">
      <c r="A29" s="55"/>
      <c r="B29" s="59"/>
      <c r="C29" s="14">
        <v>0</v>
      </c>
      <c r="D29" s="14">
        <v>0.88</v>
      </c>
      <c r="E29" s="14">
        <v>0.12</v>
      </c>
      <c r="F29" s="16">
        <v>0</v>
      </c>
      <c r="G29" s="50"/>
      <c r="H29" s="14">
        <v>0</v>
      </c>
      <c r="I29" s="14">
        <v>1</v>
      </c>
      <c r="J29" s="14">
        <v>0</v>
      </c>
      <c r="K29" s="16">
        <v>0</v>
      </c>
      <c r="L29" s="50"/>
      <c r="M29" s="31">
        <f>M28/L28</f>
        <v>0</v>
      </c>
      <c r="N29" s="31">
        <f>N28/L28</f>
        <v>0.5714285714285714</v>
      </c>
      <c r="O29" s="31">
        <f>O28/L28</f>
        <v>0.42857142857142855</v>
      </c>
      <c r="P29" s="31">
        <f>P28/L28</f>
        <v>0</v>
      </c>
      <c r="Q29" s="31"/>
      <c r="R29" s="50"/>
      <c r="S29" s="31">
        <f>S28/R28</f>
        <v>0.30769230769230771</v>
      </c>
      <c r="T29" s="31">
        <f>T28/R28</f>
        <v>0.69230769230769229</v>
      </c>
      <c r="U29" s="31">
        <f>U28/R28</f>
        <v>0</v>
      </c>
      <c r="V29" s="31">
        <f>V28/R28</f>
        <v>0</v>
      </c>
      <c r="W29" s="36"/>
      <c r="X29" s="50"/>
      <c r="Y29" s="31">
        <f>Y28/X28</f>
        <v>0.25</v>
      </c>
      <c r="Z29" s="31">
        <f>Z28/X28</f>
        <v>0.625</v>
      </c>
      <c r="AA29" s="31">
        <f>AA28/X28</f>
        <v>0</v>
      </c>
      <c r="AB29" s="31">
        <f>AB28/X28</f>
        <v>0.125</v>
      </c>
      <c r="AC29" s="31"/>
      <c r="AE29" s="42"/>
      <c r="AF29" s="45"/>
      <c r="AG29" s="43"/>
    </row>
    <row r="30" spans="1:33" ht="36.450000000000003" thickBot="1" x14ac:dyDescent="0.45">
      <c r="A30" s="8" t="s">
        <v>19</v>
      </c>
      <c r="B30" s="9"/>
      <c r="C30" s="10"/>
      <c r="D30" s="9"/>
      <c r="E30" s="9"/>
      <c r="F30" s="11"/>
      <c r="G30" s="9"/>
      <c r="H30" s="9"/>
      <c r="I30" s="9"/>
      <c r="J30" s="9"/>
      <c r="K30" s="11"/>
      <c r="L30" s="9"/>
      <c r="M30" s="9"/>
      <c r="N30" s="9"/>
      <c r="O30" s="9"/>
      <c r="P30" s="9"/>
      <c r="Q30" s="9"/>
      <c r="R30" s="9"/>
      <c r="S30" s="9"/>
      <c r="T30" s="9"/>
      <c r="U30" s="9"/>
      <c r="V30" s="9"/>
      <c r="W30" s="9"/>
      <c r="X30" s="9"/>
      <c r="Y30" s="9"/>
      <c r="Z30" s="9"/>
      <c r="AA30" s="9"/>
      <c r="AB30" s="9"/>
      <c r="AC30" s="9"/>
      <c r="AE30" s="47"/>
      <c r="AF30" s="9"/>
      <c r="AG30" s="9"/>
    </row>
    <row r="31" spans="1:33" x14ac:dyDescent="0.4">
      <c r="A31" s="56" t="s">
        <v>13</v>
      </c>
      <c r="B31" s="58">
        <v>15</v>
      </c>
      <c r="C31" s="13">
        <v>0</v>
      </c>
      <c r="D31" s="13">
        <v>13</v>
      </c>
      <c r="E31" s="13">
        <v>2</v>
      </c>
      <c r="F31" s="15">
        <v>0</v>
      </c>
      <c r="G31" s="49">
        <v>11</v>
      </c>
      <c r="H31" s="13">
        <v>0</v>
      </c>
      <c r="I31" s="13">
        <v>11</v>
      </c>
      <c r="J31" s="13">
        <v>0</v>
      </c>
      <c r="K31" s="15">
        <v>0</v>
      </c>
      <c r="L31" s="49">
        <v>3</v>
      </c>
      <c r="M31" s="13">
        <v>0</v>
      </c>
      <c r="N31" s="13">
        <v>3</v>
      </c>
      <c r="O31" s="13">
        <v>0</v>
      </c>
      <c r="P31" s="13">
        <v>0</v>
      </c>
      <c r="Q31" s="34">
        <v>3</v>
      </c>
      <c r="R31" s="49">
        <v>9</v>
      </c>
      <c r="S31" s="13">
        <v>0</v>
      </c>
      <c r="T31" s="13">
        <v>9</v>
      </c>
      <c r="U31" s="13">
        <v>0</v>
      </c>
      <c r="V31" s="13">
        <v>0</v>
      </c>
      <c r="W31" s="34">
        <v>3</v>
      </c>
      <c r="X31" s="49">
        <v>4</v>
      </c>
      <c r="Y31" s="13">
        <v>2</v>
      </c>
      <c r="Z31" s="13">
        <v>2</v>
      </c>
      <c r="AA31" s="13">
        <v>0</v>
      </c>
      <c r="AB31" s="13">
        <v>0</v>
      </c>
      <c r="AC31" s="34">
        <v>3.5</v>
      </c>
      <c r="AE31" s="40">
        <v>16</v>
      </c>
      <c r="AF31" s="44">
        <v>3.125</v>
      </c>
      <c r="AG31" s="41">
        <v>1</v>
      </c>
    </row>
    <row r="32" spans="1:33" ht="15" thickBot="1" x14ac:dyDescent="0.45">
      <c r="A32" s="57"/>
      <c r="B32" s="59"/>
      <c r="C32" s="14">
        <v>0</v>
      </c>
      <c r="D32" s="14">
        <v>0.87</v>
      </c>
      <c r="E32" s="14">
        <v>0.13</v>
      </c>
      <c r="F32" s="16">
        <v>0</v>
      </c>
      <c r="G32" s="50"/>
      <c r="H32" s="14">
        <v>0</v>
      </c>
      <c r="I32" s="14">
        <v>1</v>
      </c>
      <c r="J32" s="14">
        <v>0</v>
      </c>
      <c r="K32" s="16">
        <v>0</v>
      </c>
      <c r="L32" s="50"/>
      <c r="M32" s="14">
        <v>0</v>
      </c>
      <c r="N32" s="14">
        <v>1</v>
      </c>
      <c r="O32" s="14">
        <v>0</v>
      </c>
      <c r="P32" s="14">
        <v>0</v>
      </c>
      <c r="Q32" s="35"/>
      <c r="R32" s="50"/>
      <c r="S32" s="14">
        <v>0</v>
      </c>
      <c r="T32" s="14">
        <v>1</v>
      </c>
      <c r="U32" s="14">
        <v>0</v>
      </c>
      <c r="V32" s="14">
        <v>0</v>
      </c>
      <c r="W32" s="35"/>
      <c r="X32" s="50"/>
      <c r="Y32" s="14">
        <v>0.5</v>
      </c>
      <c r="Z32" s="14">
        <v>0.5</v>
      </c>
      <c r="AA32" s="14">
        <v>0</v>
      </c>
      <c r="AB32" s="14">
        <v>0</v>
      </c>
      <c r="AC32" s="35"/>
      <c r="AE32" s="42"/>
      <c r="AF32" s="45"/>
      <c r="AG32" s="43"/>
    </row>
    <row r="33" spans="1:33" x14ac:dyDescent="0.4">
      <c r="A33" s="56" t="s">
        <v>14</v>
      </c>
      <c r="B33" s="58">
        <v>0</v>
      </c>
      <c r="C33" s="13">
        <v>0</v>
      </c>
      <c r="D33" s="13">
        <v>0</v>
      </c>
      <c r="E33" s="13">
        <v>0</v>
      </c>
      <c r="F33" s="15">
        <v>0</v>
      </c>
      <c r="G33" s="49">
        <v>0</v>
      </c>
      <c r="H33" s="13">
        <v>0</v>
      </c>
      <c r="I33" s="13">
        <v>0</v>
      </c>
      <c r="J33" s="13">
        <v>0</v>
      </c>
      <c r="K33" s="15">
        <v>0</v>
      </c>
      <c r="L33" s="49">
        <v>0</v>
      </c>
      <c r="M33" s="13">
        <v>0</v>
      </c>
      <c r="N33" s="13">
        <v>0</v>
      </c>
      <c r="O33" s="13">
        <v>0</v>
      </c>
      <c r="P33" s="13">
        <v>0</v>
      </c>
      <c r="Q33" s="34"/>
      <c r="R33" s="49">
        <v>3</v>
      </c>
      <c r="S33" s="13">
        <v>3</v>
      </c>
      <c r="T33" s="13">
        <v>0</v>
      </c>
      <c r="U33" s="13">
        <v>0</v>
      </c>
      <c r="V33" s="13">
        <v>0</v>
      </c>
      <c r="W33" s="34">
        <v>4</v>
      </c>
      <c r="X33" s="49">
        <v>2</v>
      </c>
      <c r="Y33" s="13">
        <v>0</v>
      </c>
      <c r="Z33" s="13">
        <v>1</v>
      </c>
      <c r="AA33" s="13">
        <v>0</v>
      </c>
      <c r="AB33" s="13">
        <v>1</v>
      </c>
      <c r="AC33" s="34">
        <v>2</v>
      </c>
      <c r="AE33" s="40">
        <v>5</v>
      </c>
      <c r="AF33" s="44">
        <v>3.2</v>
      </c>
      <c r="AG33" s="41">
        <v>0.8</v>
      </c>
    </row>
    <row r="34" spans="1:33" ht="15" thickBot="1" x14ac:dyDescent="0.45">
      <c r="A34" s="57"/>
      <c r="B34" s="59"/>
      <c r="C34" s="14">
        <v>0</v>
      </c>
      <c r="D34" s="14">
        <v>0</v>
      </c>
      <c r="E34" s="14">
        <v>0</v>
      </c>
      <c r="F34" s="16">
        <v>0</v>
      </c>
      <c r="G34" s="50"/>
      <c r="H34" s="14">
        <v>0</v>
      </c>
      <c r="I34" s="14">
        <v>0</v>
      </c>
      <c r="J34" s="14">
        <v>0</v>
      </c>
      <c r="K34" s="16">
        <v>0</v>
      </c>
      <c r="L34" s="50"/>
      <c r="M34" s="14">
        <v>0</v>
      </c>
      <c r="N34" s="14">
        <v>0</v>
      </c>
      <c r="O34" s="14">
        <v>0</v>
      </c>
      <c r="P34" s="14">
        <v>0</v>
      </c>
      <c r="Q34" s="35"/>
      <c r="R34" s="50"/>
      <c r="S34" s="14">
        <v>1</v>
      </c>
      <c r="T34" s="14">
        <v>0</v>
      </c>
      <c r="U34" s="14">
        <v>0</v>
      </c>
      <c r="V34" s="14">
        <v>0</v>
      </c>
      <c r="W34" s="35"/>
      <c r="X34" s="50"/>
      <c r="Y34" s="14">
        <v>0</v>
      </c>
      <c r="Z34" s="14">
        <v>0.5</v>
      </c>
      <c r="AA34" s="14">
        <v>0</v>
      </c>
      <c r="AB34" s="14">
        <v>0.5</v>
      </c>
      <c r="AC34" s="35"/>
      <c r="AE34" s="42"/>
      <c r="AF34" s="45"/>
      <c r="AG34" s="43"/>
    </row>
    <row r="35" spans="1:33" x14ac:dyDescent="0.4">
      <c r="A35" s="56" t="s">
        <v>15</v>
      </c>
      <c r="B35" s="58">
        <v>0</v>
      </c>
      <c r="C35" s="13">
        <v>0</v>
      </c>
      <c r="D35" s="13">
        <v>0</v>
      </c>
      <c r="E35" s="13">
        <v>0</v>
      </c>
      <c r="F35" s="15">
        <v>0</v>
      </c>
      <c r="G35" s="49">
        <v>0</v>
      </c>
      <c r="H35" s="13">
        <v>0</v>
      </c>
      <c r="I35" s="13">
        <v>0</v>
      </c>
      <c r="J35" s="13">
        <v>0</v>
      </c>
      <c r="K35" s="15">
        <v>0</v>
      </c>
      <c r="L35" s="49">
        <v>2</v>
      </c>
      <c r="M35" s="13">
        <v>0</v>
      </c>
      <c r="N35" s="13">
        <v>2</v>
      </c>
      <c r="O35" s="13">
        <v>0</v>
      </c>
      <c r="P35" s="13">
        <v>0</v>
      </c>
      <c r="Q35" s="34">
        <v>3</v>
      </c>
      <c r="R35" s="49">
        <v>1</v>
      </c>
      <c r="S35" s="13">
        <v>0</v>
      </c>
      <c r="T35" s="13">
        <v>1</v>
      </c>
      <c r="U35" s="13">
        <v>0</v>
      </c>
      <c r="V35" s="13">
        <v>0</v>
      </c>
      <c r="W35" s="34">
        <v>3</v>
      </c>
      <c r="X35" s="49">
        <v>1</v>
      </c>
      <c r="Y35" s="13">
        <v>0</v>
      </c>
      <c r="Z35" s="13">
        <v>1</v>
      </c>
      <c r="AA35" s="13">
        <v>0</v>
      </c>
      <c r="AB35" s="13">
        <v>0</v>
      </c>
      <c r="AC35" s="34">
        <v>3</v>
      </c>
      <c r="AE35" s="40">
        <v>4</v>
      </c>
      <c r="AF35" s="44">
        <v>3</v>
      </c>
      <c r="AG35" s="41">
        <v>1</v>
      </c>
    </row>
    <row r="36" spans="1:33" ht="15" thickBot="1" x14ac:dyDescent="0.45">
      <c r="A36" s="57"/>
      <c r="B36" s="59"/>
      <c r="C36" s="14">
        <v>0</v>
      </c>
      <c r="D36" s="14">
        <v>0</v>
      </c>
      <c r="E36" s="14">
        <v>0</v>
      </c>
      <c r="F36" s="16">
        <v>0</v>
      </c>
      <c r="G36" s="50"/>
      <c r="H36" s="14">
        <v>0</v>
      </c>
      <c r="I36" s="14">
        <v>0</v>
      </c>
      <c r="J36" s="14">
        <v>0</v>
      </c>
      <c r="K36" s="16">
        <v>0</v>
      </c>
      <c r="L36" s="50"/>
      <c r="M36" s="14">
        <v>0</v>
      </c>
      <c r="N36" s="14">
        <v>1</v>
      </c>
      <c r="O36" s="14">
        <v>0</v>
      </c>
      <c r="P36" s="14">
        <v>0</v>
      </c>
      <c r="Q36" s="35"/>
      <c r="R36" s="50"/>
      <c r="S36" s="14">
        <v>0</v>
      </c>
      <c r="T36" s="14">
        <v>1</v>
      </c>
      <c r="U36" s="14">
        <v>0</v>
      </c>
      <c r="V36" s="14">
        <v>0</v>
      </c>
      <c r="W36" s="35"/>
      <c r="X36" s="50"/>
      <c r="Y36" s="14">
        <v>0</v>
      </c>
      <c r="Z36" s="14">
        <v>1</v>
      </c>
      <c r="AA36" s="14">
        <v>0</v>
      </c>
      <c r="AB36" s="14">
        <v>0</v>
      </c>
      <c r="AC36" s="35"/>
      <c r="AE36" s="42"/>
      <c r="AF36" s="45"/>
      <c r="AG36" s="43"/>
    </row>
    <row r="37" spans="1:33" x14ac:dyDescent="0.4">
      <c r="A37" s="56" t="s">
        <v>16</v>
      </c>
      <c r="B37" s="58">
        <v>1</v>
      </c>
      <c r="C37" s="13">
        <v>0</v>
      </c>
      <c r="D37" s="13">
        <v>1</v>
      </c>
      <c r="E37" s="13">
        <v>0</v>
      </c>
      <c r="F37" s="15">
        <v>0</v>
      </c>
      <c r="G37" s="49">
        <v>0</v>
      </c>
      <c r="H37" s="13">
        <v>0</v>
      </c>
      <c r="I37" s="13">
        <v>0</v>
      </c>
      <c r="J37" s="13">
        <v>0</v>
      </c>
      <c r="K37" s="15">
        <v>0</v>
      </c>
      <c r="L37" s="49">
        <v>2</v>
      </c>
      <c r="M37" s="13">
        <v>0</v>
      </c>
      <c r="N37" s="13">
        <v>1</v>
      </c>
      <c r="O37" s="13">
        <v>1</v>
      </c>
      <c r="P37" s="13">
        <v>0</v>
      </c>
      <c r="Q37" s="34">
        <v>2.5</v>
      </c>
      <c r="R37" s="49">
        <v>0</v>
      </c>
      <c r="S37" s="13">
        <v>0</v>
      </c>
      <c r="T37" s="13">
        <v>0</v>
      </c>
      <c r="U37" s="13">
        <v>0</v>
      </c>
      <c r="V37" s="13">
        <v>0</v>
      </c>
      <c r="W37" s="34"/>
      <c r="X37" s="49">
        <v>1</v>
      </c>
      <c r="Y37" s="13">
        <v>1</v>
      </c>
      <c r="Z37" s="13">
        <v>0</v>
      </c>
      <c r="AA37" s="13">
        <v>0</v>
      </c>
      <c r="AB37" s="13">
        <v>0</v>
      </c>
      <c r="AC37" s="34">
        <v>4</v>
      </c>
      <c r="AE37" s="40">
        <v>3</v>
      </c>
      <c r="AF37" s="44">
        <v>3</v>
      </c>
      <c r="AG37" s="41">
        <v>0.66666666666666663</v>
      </c>
    </row>
    <row r="38" spans="1:33" ht="15" thickBot="1" x14ac:dyDescent="0.45">
      <c r="A38" s="57"/>
      <c r="B38" s="59"/>
      <c r="C38" s="14">
        <v>0</v>
      </c>
      <c r="D38" s="14">
        <v>1</v>
      </c>
      <c r="E38" s="14">
        <v>0</v>
      </c>
      <c r="F38" s="16">
        <v>0</v>
      </c>
      <c r="G38" s="50"/>
      <c r="H38" s="14">
        <v>0</v>
      </c>
      <c r="I38" s="14">
        <v>0</v>
      </c>
      <c r="J38" s="14">
        <v>0</v>
      </c>
      <c r="K38" s="16">
        <v>0</v>
      </c>
      <c r="L38" s="50"/>
      <c r="M38" s="14">
        <v>0</v>
      </c>
      <c r="N38" s="14">
        <v>0.5</v>
      </c>
      <c r="O38" s="14">
        <v>0.5</v>
      </c>
      <c r="P38" s="14">
        <v>0</v>
      </c>
      <c r="Q38" s="35"/>
      <c r="R38" s="50"/>
      <c r="S38" s="14">
        <v>0</v>
      </c>
      <c r="T38" s="14">
        <v>0</v>
      </c>
      <c r="U38" s="14">
        <v>0</v>
      </c>
      <c r="V38" s="14">
        <v>0</v>
      </c>
      <c r="W38" s="35"/>
      <c r="X38" s="50"/>
      <c r="Y38" s="14">
        <v>1</v>
      </c>
      <c r="Z38" s="14">
        <v>0</v>
      </c>
      <c r="AA38" s="14">
        <v>0</v>
      </c>
      <c r="AB38" s="14">
        <v>0</v>
      </c>
      <c r="AC38" s="35"/>
      <c r="AE38" s="42"/>
      <c r="AF38" s="45"/>
      <c r="AG38" s="43"/>
    </row>
    <row r="39" spans="1:33" x14ac:dyDescent="0.4">
      <c r="A39" s="54" t="s">
        <v>17</v>
      </c>
      <c r="B39" s="58">
        <v>16</v>
      </c>
      <c r="C39" s="13">
        <v>0</v>
      </c>
      <c r="D39" s="13">
        <v>14</v>
      </c>
      <c r="E39" s="13">
        <v>2</v>
      </c>
      <c r="F39" s="15">
        <v>0</v>
      </c>
      <c r="G39" s="49">
        <v>11</v>
      </c>
      <c r="H39" s="13">
        <v>0</v>
      </c>
      <c r="I39" s="13">
        <v>11</v>
      </c>
      <c r="J39" s="13">
        <v>0</v>
      </c>
      <c r="K39" s="15">
        <v>0</v>
      </c>
      <c r="L39" s="49">
        <v>7</v>
      </c>
      <c r="M39" s="32">
        <f>M31+M33+M35+M37</f>
        <v>0</v>
      </c>
      <c r="N39" s="32">
        <f>N31+N33+N35+N37</f>
        <v>6</v>
      </c>
      <c r="O39" s="32">
        <f>O31+O33+O35+O37</f>
        <v>1</v>
      </c>
      <c r="P39" s="32">
        <f>P31+P33+P35+P37</f>
        <v>0</v>
      </c>
      <c r="Q39" s="34">
        <v>2.86</v>
      </c>
      <c r="R39" s="49">
        <f>SUM(R31:R38)</f>
        <v>13</v>
      </c>
      <c r="S39" s="32">
        <f>S31+S33+S35+S37</f>
        <v>3</v>
      </c>
      <c r="T39" s="32">
        <f>T31+T33+T35+T37</f>
        <v>10</v>
      </c>
      <c r="U39" s="32">
        <f>U31+U33+U35+U37</f>
        <v>0</v>
      </c>
      <c r="V39" s="32">
        <f>V31+V33+V35+V37</f>
        <v>0</v>
      </c>
      <c r="W39" s="34">
        <v>3.23</v>
      </c>
      <c r="X39" s="49">
        <f>SUM(X31:X38)</f>
        <v>8</v>
      </c>
      <c r="Y39" s="32">
        <f>Y31+Y33+Y35+Y37</f>
        <v>3</v>
      </c>
      <c r="Z39" s="32">
        <f>Z31+Z33+Z35+Z37</f>
        <v>4</v>
      </c>
      <c r="AA39" s="32">
        <f>AA31+AA33+AA35+AA37</f>
        <v>0</v>
      </c>
      <c r="AB39" s="32">
        <f>AB31+AB33+AB35+AB37</f>
        <v>1</v>
      </c>
      <c r="AC39" s="34">
        <v>3.13</v>
      </c>
      <c r="AE39" s="40">
        <v>28</v>
      </c>
      <c r="AF39" s="44">
        <v>3.1089285714285717</v>
      </c>
      <c r="AG39" s="41">
        <v>0.9285714285714286</v>
      </c>
    </row>
    <row r="40" spans="1:33" ht="15" thickBot="1" x14ac:dyDescent="0.45">
      <c r="A40" s="55"/>
      <c r="B40" s="59"/>
      <c r="C40" s="14">
        <v>0</v>
      </c>
      <c r="D40" s="14">
        <v>0.88</v>
      </c>
      <c r="E40" s="14">
        <v>0.12</v>
      </c>
      <c r="F40" s="16">
        <v>0</v>
      </c>
      <c r="G40" s="50"/>
      <c r="H40" s="14">
        <v>0</v>
      </c>
      <c r="I40" s="14">
        <v>1</v>
      </c>
      <c r="J40" s="14">
        <v>0</v>
      </c>
      <c r="K40" s="16">
        <v>0</v>
      </c>
      <c r="L40" s="50"/>
      <c r="M40" s="31">
        <f>M39/L39</f>
        <v>0</v>
      </c>
      <c r="N40" s="31">
        <f>N39/L39</f>
        <v>0.8571428571428571</v>
      </c>
      <c r="O40" s="31">
        <f>O39/L39</f>
        <v>0.14285714285714285</v>
      </c>
      <c r="P40" s="31">
        <f>P39/L39</f>
        <v>0</v>
      </c>
      <c r="Q40" s="36"/>
      <c r="R40" s="50"/>
      <c r="S40" s="31">
        <f>S39/R39</f>
        <v>0.23076923076923078</v>
      </c>
      <c r="T40" s="31">
        <f>T39/R39</f>
        <v>0.76923076923076927</v>
      </c>
      <c r="U40" s="31">
        <f>U39/R39</f>
        <v>0</v>
      </c>
      <c r="V40" s="31">
        <f>V39/R39</f>
        <v>0</v>
      </c>
      <c r="W40" s="31"/>
      <c r="X40" s="50"/>
      <c r="Y40" s="31">
        <f>Y39/X39</f>
        <v>0.375</v>
      </c>
      <c r="Z40" s="31">
        <f>Z39/X39</f>
        <v>0.5</v>
      </c>
      <c r="AA40" s="31">
        <f>AA39/X39</f>
        <v>0</v>
      </c>
      <c r="AB40" s="31">
        <f>AB39/X39</f>
        <v>0.125</v>
      </c>
      <c r="AC40" s="31"/>
      <c r="AE40" s="42"/>
      <c r="AF40" s="45"/>
      <c r="AG40" s="43"/>
    </row>
    <row r="42" spans="1:33" ht="15" x14ac:dyDescent="0.4">
      <c r="A42" s="17"/>
    </row>
    <row r="43" spans="1:33" ht="15.9" thickBot="1" x14ac:dyDescent="0.45">
      <c r="A43" s="18"/>
    </row>
    <row r="44" spans="1:33" ht="15" thickBot="1" x14ac:dyDescent="0.45">
      <c r="A44" s="19"/>
      <c r="B44" s="60" t="s">
        <v>27</v>
      </c>
      <c r="C44" s="52"/>
      <c r="D44" s="52"/>
      <c r="E44" s="52"/>
      <c r="F44" s="61"/>
      <c r="G44" s="51" t="s">
        <v>5</v>
      </c>
      <c r="H44" s="52"/>
      <c r="I44" s="52"/>
      <c r="J44" s="52"/>
      <c r="K44" s="61"/>
      <c r="L44" s="51" t="s">
        <v>6</v>
      </c>
      <c r="M44" s="52"/>
      <c r="N44" s="52"/>
      <c r="O44" s="52"/>
      <c r="P44" s="53"/>
      <c r="Q44" s="33"/>
      <c r="R44" s="51" t="s">
        <v>29</v>
      </c>
      <c r="S44" s="52"/>
      <c r="T44" s="52"/>
      <c r="U44" s="52"/>
      <c r="V44" s="53"/>
      <c r="W44" s="33"/>
      <c r="X44" s="60" t="s">
        <v>32</v>
      </c>
      <c r="Y44" s="52"/>
      <c r="Z44" s="52"/>
      <c r="AA44" s="52"/>
      <c r="AB44" s="52"/>
      <c r="AC44" s="53"/>
      <c r="AE44" s="62" t="s">
        <v>36</v>
      </c>
      <c r="AF44" s="63"/>
      <c r="AG44" s="64"/>
    </row>
    <row r="45" spans="1:33" ht="71.05" customHeight="1" thickBot="1" x14ac:dyDescent="0.45">
      <c r="A45" s="20"/>
      <c r="B45" s="4" t="s">
        <v>7</v>
      </c>
      <c r="C45" s="5" t="s">
        <v>8</v>
      </c>
      <c r="D45" s="5" t="s">
        <v>9</v>
      </c>
      <c r="E45" s="5" t="s">
        <v>20</v>
      </c>
      <c r="F45" s="6" t="s">
        <v>11</v>
      </c>
      <c r="G45" s="7" t="s">
        <v>7</v>
      </c>
      <c r="H45" s="5" t="s">
        <v>8</v>
      </c>
      <c r="I45" s="5" t="s">
        <v>9</v>
      </c>
      <c r="J45" s="5" t="s">
        <v>20</v>
      </c>
      <c r="K45" s="6" t="s">
        <v>11</v>
      </c>
      <c r="L45" s="7" t="s">
        <v>7</v>
      </c>
      <c r="M45" s="5" t="s">
        <v>8</v>
      </c>
      <c r="N45" s="5" t="s">
        <v>9</v>
      </c>
      <c r="O45" s="5" t="s">
        <v>20</v>
      </c>
      <c r="P45" s="5" t="s">
        <v>11</v>
      </c>
      <c r="Q45" s="5" t="s">
        <v>34</v>
      </c>
      <c r="R45" s="7" t="s">
        <v>7</v>
      </c>
      <c r="S45" s="5" t="s">
        <v>8</v>
      </c>
      <c r="T45" s="5" t="s">
        <v>9</v>
      </c>
      <c r="U45" s="5" t="s">
        <v>20</v>
      </c>
      <c r="V45" s="5" t="s">
        <v>11</v>
      </c>
      <c r="W45" s="5" t="s">
        <v>34</v>
      </c>
      <c r="X45" s="7" t="s">
        <v>7</v>
      </c>
      <c r="Y45" s="5" t="s">
        <v>8</v>
      </c>
      <c r="Z45" s="5" t="s">
        <v>9</v>
      </c>
      <c r="AA45" s="5" t="s">
        <v>20</v>
      </c>
      <c r="AB45" s="5" t="s">
        <v>11</v>
      </c>
      <c r="AC45" s="5" t="s">
        <v>34</v>
      </c>
      <c r="AE45" s="38" t="s">
        <v>7</v>
      </c>
      <c r="AF45" s="46" t="s">
        <v>34</v>
      </c>
      <c r="AG45" s="39" t="s">
        <v>35</v>
      </c>
    </row>
    <row r="46" spans="1:33" ht="36.450000000000003" thickBot="1" x14ac:dyDescent="0.45">
      <c r="A46" s="8" t="s">
        <v>21</v>
      </c>
      <c r="B46" s="10"/>
      <c r="C46" s="9"/>
      <c r="D46" s="9"/>
      <c r="E46" s="9"/>
      <c r="F46" s="11"/>
      <c r="G46" s="9"/>
      <c r="H46" s="9"/>
      <c r="I46" s="9"/>
      <c r="J46" s="9"/>
      <c r="K46" s="11"/>
      <c r="L46" s="9"/>
      <c r="M46" s="9"/>
      <c r="N46" s="9"/>
      <c r="O46" s="9"/>
      <c r="P46" s="9"/>
      <c r="Q46" s="9"/>
      <c r="R46" s="9"/>
      <c r="S46" s="9"/>
      <c r="T46" s="9"/>
      <c r="U46" s="9"/>
      <c r="V46" s="9"/>
      <c r="W46" s="9"/>
      <c r="X46" s="9"/>
      <c r="Y46" s="9"/>
      <c r="Z46" s="9"/>
      <c r="AA46" s="9"/>
      <c r="AB46" s="9"/>
      <c r="AC46" s="9"/>
      <c r="AE46" s="47"/>
      <c r="AF46" s="9"/>
      <c r="AG46" s="9"/>
    </row>
    <row r="47" spans="1:33" x14ac:dyDescent="0.4">
      <c r="A47" s="56" t="s">
        <v>13</v>
      </c>
      <c r="B47" s="58">
        <v>15</v>
      </c>
      <c r="C47" s="13">
        <v>0</v>
      </c>
      <c r="D47" s="13">
        <v>15</v>
      </c>
      <c r="E47" s="13">
        <v>0</v>
      </c>
      <c r="F47" s="15">
        <v>0</v>
      </c>
      <c r="G47" s="49">
        <v>11</v>
      </c>
      <c r="H47" s="13">
        <v>0</v>
      </c>
      <c r="I47" s="13">
        <v>11</v>
      </c>
      <c r="J47" s="13">
        <v>0</v>
      </c>
      <c r="K47" s="15">
        <v>0</v>
      </c>
      <c r="L47" s="49">
        <v>3</v>
      </c>
      <c r="M47" s="13">
        <v>0</v>
      </c>
      <c r="N47" s="13">
        <v>3</v>
      </c>
      <c r="O47" s="13">
        <v>0</v>
      </c>
      <c r="P47" s="13">
        <v>0</v>
      </c>
      <c r="Q47" s="34">
        <v>3</v>
      </c>
      <c r="R47" s="49">
        <v>9</v>
      </c>
      <c r="S47" s="13">
        <v>0</v>
      </c>
      <c r="T47" s="13">
        <v>9</v>
      </c>
      <c r="U47" s="13">
        <v>0</v>
      </c>
      <c r="V47" s="13">
        <v>0</v>
      </c>
      <c r="W47" s="34">
        <v>3</v>
      </c>
      <c r="X47" s="49">
        <v>4</v>
      </c>
      <c r="Y47" s="13">
        <v>2</v>
      </c>
      <c r="Z47" s="13">
        <v>2</v>
      </c>
      <c r="AA47" s="13">
        <v>0</v>
      </c>
      <c r="AB47" s="13">
        <v>0</v>
      </c>
      <c r="AC47" s="34">
        <v>3.5</v>
      </c>
      <c r="AE47" s="40">
        <f>L47+R47+X47</f>
        <v>16</v>
      </c>
      <c r="AF47" s="44">
        <f>(L47*Q47+R47*W47+X47*AC47)/(L47+R47+X47)</f>
        <v>3.125</v>
      </c>
      <c r="AG47" s="41">
        <f>(M47+N47+S47+T47+Y47+Z47)/AE47</f>
        <v>1</v>
      </c>
    </row>
    <row r="48" spans="1:33" ht="15" thickBot="1" x14ac:dyDescent="0.45">
      <c r="A48" s="57"/>
      <c r="B48" s="59"/>
      <c r="C48" s="14">
        <v>0</v>
      </c>
      <c r="D48" s="14">
        <v>1</v>
      </c>
      <c r="E48" s="14">
        <v>0</v>
      </c>
      <c r="F48" s="16">
        <v>0</v>
      </c>
      <c r="G48" s="50"/>
      <c r="H48" s="14">
        <v>0</v>
      </c>
      <c r="I48" s="14">
        <v>1</v>
      </c>
      <c r="J48" s="14">
        <v>0</v>
      </c>
      <c r="K48" s="16">
        <v>0</v>
      </c>
      <c r="L48" s="50"/>
      <c r="M48" s="14">
        <v>0</v>
      </c>
      <c r="N48" s="14">
        <v>1</v>
      </c>
      <c r="O48" s="14">
        <v>0</v>
      </c>
      <c r="P48" s="14">
        <v>0</v>
      </c>
      <c r="Q48" s="35"/>
      <c r="R48" s="50"/>
      <c r="S48" s="14">
        <v>0</v>
      </c>
      <c r="T48" s="14">
        <v>1</v>
      </c>
      <c r="U48" s="14">
        <v>0</v>
      </c>
      <c r="V48" s="14">
        <v>0</v>
      </c>
      <c r="W48" s="35"/>
      <c r="X48" s="50"/>
      <c r="Y48" s="14">
        <v>0.5</v>
      </c>
      <c r="Z48" s="14">
        <v>0.5</v>
      </c>
      <c r="AA48" s="14">
        <v>0</v>
      </c>
      <c r="AB48" s="14">
        <v>0</v>
      </c>
      <c r="AC48" s="35"/>
      <c r="AE48" s="42"/>
      <c r="AF48" s="45"/>
      <c r="AG48" s="43"/>
    </row>
    <row r="49" spans="1:33" x14ac:dyDescent="0.4">
      <c r="A49" s="56" t="s">
        <v>14</v>
      </c>
      <c r="B49" s="58">
        <v>0</v>
      </c>
      <c r="C49" s="13">
        <v>0</v>
      </c>
      <c r="D49" s="13">
        <v>0</v>
      </c>
      <c r="E49" s="13">
        <v>0</v>
      </c>
      <c r="F49" s="15">
        <v>0</v>
      </c>
      <c r="G49" s="49">
        <v>0</v>
      </c>
      <c r="H49" s="13">
        <v>0</v>
      </c>
      <c r="I49" s="13">
        <v>0</v>
      </c>
      <c r="J49" s="13">
        <v>0</v>
      </c>
      <c r="K49" s="15">
        <v>0</v>
      </c>
      <c r="L49" s="49">
        <v>0</v>
      </c>
      <c r="M49" s="13">
        <v>0</v>
      </c>
      <c r="N49" s="13">
        <v>0</v>
      </c>
      <c r="O49" s="13">
        <v>0</v>
      </c>
      <c r="P49" s="13">
        <v>0</v>
      </c>
      <c r="Q49" s="34"/>
      <c r="R49" s="49">
        <v>3</v>
      </c>
      <c r="S49" s="13">
        <v>3</v>
      </c>
      <c r="T49" s="13">
        <v>0</v>
      </c>
      <c r="U49" s="13">
        <v>0</v>
      </c>
      <c r="V49" s="13">
        <v>0</v>
      </c>
      <c r="W49" s="34">
        <v>4</v>
      </c>
      <c r="X49" s="49">
        <v>2</v>
      </c>
      <c r="Y49" s="13">
        <v>1</v>
      </c>
      <c r="Z49" s="13">
        <v>0</v>
      </c>
      <c r="AA49" s="13">
        <v>0</v>
      </c>
      <c r="AB49" s="13">
        <v>1</v>
      </c>
      <c r="AC49" s="34">
        <v>2.5</v>
      </c>
      <c r="AE49" s="40">
        <f>L49+R49+X49</f>
        <v>5</v>
      </c>
      <c r="AF49" s="44">
        <f>(L49*Q49+R49*W49+X49*AC49)/(L49+R49+X49)</f>
        <v>3.4</v>
      </c>
      <c r="AG49" s="41">
        <f>(M49+N49+S49+T49+Y49+Z49)/AE49</f>
        <v>0.8</v>
      </c>
    </row>
    <row r="50" spans="1:33" ht="15" thickBot="1" x14ac:dyDescent="0.45">
      <c r="A50" s="57"/>
      <c r="B50" s="59"/>
      <c r="C50" s="14">
        <v>0</v>
      </c>
      <c r="D50" s="14">
        <v>0</v>
      </c>
      <c r="E50" s="14">
        <v>0</v>
      </c>
      <c r="F50" s="16">
        <v>0</v>
      </c>
      <c r="G50" s="50"/>
      <c r="H50" s="14">
        <v>0</v>
      </c>
      <c r="I50" s="14">
        <v>0</v>
      </c>
      <c r="J50" s="14">
        <v>0</v>
      </c>
      <c r="K50" s="16">
        <v>0</v>
      </c>
      <c r="L50" s="50"/>
      <c r="M50" s="14">
        <v>0</v>
      </c>
      <c r="N50" s="14">
        <v>0</v>
      </c>
      <c r="O50" s="14">
        <v>0</v>
      </c>
      <c r="P50" s="14">
        <v>0</v>
      </c>
      <c r="Q50" s="35"/>
      <c r="R50" s="50"/>
      <c r="S50" s="14">
        <v>1</v>
      </c>
      <c r="T50" s="14">
        <v>0</v>
      </c>
      <c r="U50" s="14">
        <v>0</v>
      </c>
      <c r="V50" s="14">
        <v>0</v>
      </c>
      <c r="W50" s="35"/>
      <c r="X50" s="50"/>
      <c r="Y50" s="14">
        <v>0.5</v>
      </c>
      <c r="Z50" s="14">
        <v>0</v>
      </c>
      <c r="AA50" s="14">
        <v>0</v>
      </c>
      <c r="AB50" s="14">
        <v>0.5</v>
      </c>
      <c r="AC50" s="35"/>
      <c r="AE50" s="42"/>
      <c r="AF50" s="45"/>
      <c r="AG50" s="43"/>
    </row>
    <row r="51" spans="1:33" x14ac:dyDescent="0.4">
      <c r="A51" s="56" t="s">
        <v>15</v>
      </c>
      <c r="B51" s="58">
        <v>0</v>
      </c>
      <c r="C51" s="13">
        <v>0</v>
      </c>
      <c r="D51" s="13">
        <v>0</v>
      </c>
      <c r="E51" s="13">
        <v>0</v>
      </c>
      <c r="F51" s="15">
        <v>0</v>
      </c>
      <c r="G51" s="49">
        <v>0</v>
      </c>
      <c r="H51" s="13">
        <v>0</v>
      </c>
      <c r="I51" s="13">
        <v>0</v>
      </c>
      <c r="J51" s="13">
        <v>0</v>
      </c>
      <c r="K51" s="15">
        <v>0</v>
      </c>
      <c r="L51" s="49">
        <v>2</v>
      </c>
      <c r="M51" s="13">
        <v>0</v>
      </c>
      <c r="N51" s="13">
        <v>0</v>
      </c>
      <c r="O51" s="13">
        <v>2</v>
      </c>
      <c r="P51" s="13">
        <v>0</v>
      </c>
      <c r="Q51" s="34">
        <v>2</v>
      </c>
      <c r="R51" s="49">
        <v>1</v>
      </c>
      <c r="S51" s="13">
        <v>0</v>
      </c>
      <c r="T51" s="13">
        <v>1</v>
      </c>
      <c r="U51" s="13">
        <v>0</v>
      </c>
      <c r="V51" s="13">
        <v>0</v>
      </c>
      <c r="W51" s="34">
        <v>3</v>
      </c>
      <c r="X51" s="49">
        <v>1</v>
      </c>
      <c r="Y51" s="13">
        <v>0</v>
      </c>
      <c r="Z51" s="13">
        <v>1</v>
      </c>
      <c r="AA51" s="13">
        <v>0</v>
      </c>
      <c r="AB51" s="13">
        <v>0</v>
      </c>
      <c r="AC51" s="34">
        <v>3</v>
      </c>
      <c r="AE51" s="40">
        <f>L51+R51+X51</f>
        <v>4</v>
      </c>
      <c r="AF51" s="44">
        <f>(L51*Q51+R51*W51+X51*AC51)/(L51+R51+X51)</f>
        <v>2.5</v>
      </c>
      <c r="AG51" s="41">
        <f>(M51+N51+S51+T51+Y51+Z51)/AE51</f>
        <v>0.5</v>
      </c>
    </row>
    <row r="52" spans="1:33" ht="15" thickBot="1" x14ac:dyDescent="0.45">
      <c r="A52" s="57"/>
      <c r="B52" s="59"/>
      <c r="C52" s="14">
        <v>0</v>
      </c>
      <c r="D52" s="14">
        <v>0</v>
      </c>
      <c r="E52" s="14">
        <v>0</v>
      </c>
      <c r="F52" s="16">
        <v>0</v>
      </c>
      <c r="G52" s="50"/>
      <c r="H52" s="14">
        <v>0</v>
      </c>
      <c r="I52" s="14">
        <v>0</v>
      </c>
      <c r="J52" s="14">
        <v>0</v>
      </c>
      <c r="K52" s="16">
        <v>0</v>
      </c>
      <c r="L52" s="50"/>
      <c r="M52" s="14">
        <v>0</v>
      </c>
      <c r="N52" s="14">
        <v>0</v>
      </c>
      <c r="O52" s="14">
        <v>1</v>
      </c>
      <c r="P52" s="14">
        <v>0</v>
      </c>
      <c r="Q52" s="35"/>
      <c r="R52" s="50"/>
      <c r="S52" s="14">
        <v>0</v>
      </c>
      <c r="T52" s="14">
        <v>1</v>
      </c>
      <c r="U52" s="14">
        <v>0</v>
      </c>
      <c r="V52" s="14">
        <v>0</v>
      </c>
      <c r="W52" s="35"/>
      <c r="X52" s="50"/>
      <c r="Y52" s="14">
        <v>0</v>
      </c>
      <c r="Z52" s="14">
        <v>1</v>
      </c>
      <c r="AA52" s="14">
        <v>0</v>
      </c>
      <c r="AB52" s="14">
        <v>0</v>
      </c>
      <c r="AC52" s="35"/>
      <c r="AE52" s="42"/>
      <c r="AF52" s="45"/>
      <c r="AG52" s="43"/>
    </row>
    <row r="53" spans="1:33" x14ac:dyDescent="0.4">
      <c r="A53" s="56" t="s">
        <v>16</v>
      </c>
      <c r="B53" s="58">
        <v>1</v>
      </c>
      <c r="C53" s="13">
        <v>0</v>
      </c>
      <c r="D53" s="13">
        <v>1</v>
      </c>
      <c r="E53" s="13">
        <v>0</v>
      </c>
      <c r="F53" s="15">
        <v>0</v>
      </c>
      <c r="G53" s="49">
        <v>0</v>
      </c>
      <c r="H53" s="13">
        <v>0</v>
      </c>
      <c r="I53" s="13">
        <v>0</v>
      </c>
      <c r="J53" s="13">
        <v>0</v>
      </c>
      <c r="K53" s="15">
        <v>0</v>
      </c>
      <c r="L53" s="49">
        <v>2</v>
      </c>
      <c r="M53" s="13">
        <v>0</v>
      </c>
      <c r="N53" s="13">
        <v>1</v>
      </c>
      <c r="O53" s="13">
        <v>1</v>
      </c>
      <c r="P53" s="13">
        <v>0</v>
      </c>
      <c r="Q53" s="34">
        <v>2.5</v>
      </c>
      <c r="R53" s="49">
        <v>0</v>
      </c>
      <c r="S53" s="13">
        <v>0</v>
      </c>
      <c r="T53" s="13">
        <v>0</v>
      </c>
      <c r="U53" s="13">
        <v>0</v>
      </c>
      <c r="V53" s="13">
        <v>0</v>
      </c>
      <c r="W53" s="34"/>
      <c r="X53" s="49">
        <v>1</v>
      </c>
      <c r="Y53" s="13">
        <v>0</v>
      </c>
      <c r="Z53" s="13">
        <v>1</v>
      </c>
      <c r="AA53" s="13">
        <v>0</v>
      </c>
      <c r="AB53" s="13">
        <v>0</v>
      </c>
      <c r="AC53" s="34">
        <v>3</v>
      </c>
      <c r="AE53" s="40">
        <f>L53+R53+X53</f>
        <v>3</v>
      </c>
      <c r="AF53" s="44">
        <f>(L53*Q53+R53*W53+X53*AC53)/(L53+R53+X53)</f>
        <v>2.6666666666666665</v>
      </c>
      <c r="AG53" s="41">
        <f>(M53+N53+S53+T53+Y53+Z53)/AE53</f>
        <v>0.66666666666666663</v>
      </c>
    </row>
    <row r="54" spans="1:33" ht="15" thickBot="1" x14ac:dyDescent="0.45">
      <c r="A54" s="57"/>
      <c r="B54" s="59"/>
      <c r="C54" s="14">
        <v>0</v>
      </c>
      <c r="D54" s="14">
        <v>1</v>
      </c>
      <c r="E54" s="14">
        <v>0</v>
      </c>
      <c r="F54" s="16">
        <v>0</v>
      </c>
      <c r="G54" s="50"/>
      <c r="H54" s="14">
        <v>0</v>
      </c>
      <c r="I54" s="14">
        <v>0</v>
      </c>
      <c r="J54" s="14">
        <v>0</v>
      </c>
      <c r="K54" s="16">
        <v>0</v>
      </c>
      <c r="L54" s="50"/>
      <c r="M54" s="14">
        <v>0</v>
      </c>
      <c r="N54" s="14">
        <v>0.5</v>
      </c>
      <c r="O54" s="14">
        <v>0.5</v>
      </c>
      <c r="P54" s="14">
        <v>0</v>
      </c>
      <c r="Q54" s="35"/>
      <c r="R54" s="50"/>
      <c r="S54" s="14">
        <v>0</v>
      </c>
      <c r="T54" s="14">
        <v>0</v>
      </c>
      <c r="U54" s="14">
        <v>0</v>
      </c>
      <c r="V54" s="14">
        <v>0</v>
      </c>
      <c r="W54" s="35"/>
      <c r="X54" s="50"/>
      <c r="Y54" s="14">
        <v>0</v>
      </c>
      <c r="Z54" s="14">
        <v>1</v>
      </c>
      <c r="AA54" s="14">
        <v>0</v>
      </c>
      <c r="AB54" s="14">
        <v>0</v>
      </c>
      <c r="AC54" s="35"/>
      <c r="AE54" s="42"/>
      <c r="AF54" s="45"/>
      <c r="AG54" s="43"/>
    </row>
    <row r="55" spans="1:33" x14ac:dyDescent="0.4">
      <c r="A55" s="54" t="s">
        <v>17</v>
      </c>
      <c r="B55" s="58">
        <v>16</v>
      </c>
      <c r="C55" s="13">
        <v>0</v>
      </c>
      <c r="D55" s="13">
        <v>16</v>
      </c>
      <c r="E55" s="13">
        <v>0</v>
      </c>
      <c r="F55" s="15">
        <v>0</v>
      </c>
      <c r="G55" s="49">
        <v>11</v>
      </c>
      <c r="H55" s="13">
        <v>0</v>
      </c>
      <c r="I55" s="13">
        <v>11</v>
      </c>
      <c r="J55" s="13">
        <v>0</v>
      </c>
      <c r="K55" s="15">
        <v>0</v>
      </c>
      <c r="L55" s="49">
        <v>7</v>
      </c>
      <c r="M55" s="32">
        <f>M47+M49+M51+M53</f>
        <v>0</v>
      </c>
      <c r="N55" s="32">
        <f>N47+N49+N51+N53</f>
        <v>4</v>
      </c>
      <c r="O55" s="32">
        <f>O47+O49+O51+O53</f>
        <v>3</v>
      </c>
      <c r="P55" s="32">
        <f>P47+P49+P51+P53</f>
        <v>0</v>
      </c>
      <c r="Q55" s="34">
        <v>2.57</v>
      </c>
      <c r="R55" s="49">
        <f>SUM(R47:R54)</f>
        <v>13</v>
      </c>
      <c r="S55" s="32">
        <f>S47+S49+S51+S53</f>
        <v>3</v>
      </c>
      <c r="T55" s="32">
        <f>T47+T49+T51+T53</f>
        <v>10</v>
      </c>
      <c r="U55" s="32">
        <f>U47+U49+U51+U53</f>
        <v>0</v>
      </c>
      <c r="V55" s="32">
        <f>V47+V49+V51+V53</f>
        <v>0</v>
      </c>
      <c r="W55" s="34">
        <v>3.23</v>
      </c>
      <c r="X55" s="49">
        <f>SUM(X47:X54)</f>
        <v>8</v>
      </c>
      <c r="Y55" s="32">
        <f>Y47+Y49+Y51+Y53</f>
        <v>3</v>
      </c>
      <c r="Z55" s="32">
        <f>Z47+Z49+Z51+Z53</f>
        <v>4</v>
      </c>
      <c r="AA55" s="32">
        <f>AA47+AA49+AA51+AA53</f>
        <v>0</v>
      </c>
      <c r="AB55" s="32">
        <f>AB47+AB49+AB51+AB53</f>
        <v>1</v>
      </c>
      <c r="AC55" s="34">
        <v>3.13</v>
      </c>
      <c r="AE55" s="40">
        <f>L55+R55+X55</f>
        <v>28</v>
      </c>
      <c r="AF55" s="44">
        <f>(L55*Q55+R55*W55+X55*AC55)/(L55+R55+X55)</f>
        <v>3.0364285714285719</v>
      </c>
      <c r="AG55" s="41">
        <f>(M55+N55+S55+T55+Y55+Z55)/AE55</f>
        <v>0.8571428571428571</v>
      </c>
    </row>
    <row r="56" spans="1:33" ht="15" thickBot="1" x14ac:dyDescent="0.45">
      <c r="A56" s="55"/>
      <c r="B56" s="59"/>
      <c r="C56" s="14">
        <v>0</v>
      </c>
      <c r="D56" s="14">
        <v>1</v>
      </c>
      <c r="E56" s="14">
        <v>0</v>
      </c>
      <c r="F56" s="16">
        <v>0</v>
      </c>
      <c r="G56" s="50"/>
      <c r="H56" s="14">
        <v>0</v>
      </c>
      <c r="I56" s="14">
        <v>1</v>
      </c>
      <c r="J56" s="14">
        <v>0</v>
      </c>
      <c r="K56" s="16">
        <v>0</v>
      </c>
      <c r="L56" s="50"/>
      <c r="M56" s="31">
        <f>M55/L55</f>
        <v>0</v>
      </c>
      <c r="N56" s="31">
        <f>N55/L55</f>
        <v>0.5714285714285714</v>
      </c>
      <c r="O56" s="31">
        <f>O55/L55</f>
        <v>0.42857142857142855</v>
      </c>
      <c r="P56" s="31">
        <f>P55/L55</f>
        <v>0</v>
      </c>
      <c r="Q56" s="31"/>
      <c r="R56" s="50"/>
      <c r="S56" s="31">
        <f>S55/R55</f>
        <v>0.23076923076923078</v>
      </c>
      <c r="T56" s="31">
        <f>T55/R55</f>
        <v>0.76923076923076927</v>
      </c>
      <c r="U56" s="31">
        <f>U55/R55</f>
        <v>0</v>
      </c>
      <c r="V56" s="31">
        <f>V55/R55</f>
        <v>0</v>
      </c>
      <c r="W56" s="31"/>
      <c r="X56" s="50"/>
      <c r="Y56" s="31">
        <f>Y55/X55</f>
        <v>0.375</v>
      </c>
      <c r="Z56" s="31">
        <f>Z55/X55</f>
        <v>0.5</v>
      </c>
      <c r="AA56" s="31">
        <f>AA55/X55</f>
        <v>0</v>
      </c>
      <c r="AB56" s="31">
        <f>AB55/X55</f>
        <v>0.125</v>
      </c>
      <c r="AC56" s="31"/>
      <c r="AE56" s="42"/>
      <c r="AF56" s="45"/>
      <c r="AG56" s="43"/>
    </row>
    <row r="57" spans="1:33" ht="36.450000000000003" thickBot="1" x14ac:dyDescent="0.45">
      <c r="A57" s="8" t="s">
        <v>22</v>
      </c>
      <c r="B57" s="9"/>
      <c r="C57" s="9"/>
      <c r="D57" s="10"/>
      <c r="E57" s="9"/>
      <c r="F57" s="11"/>
      <c r="G57" s="9"/>
      <c r="H57" s="9"/>
      <c r="I57" s="9"/>
      <c r="J57" s="9"/>
      <c r="K57" s="11"/>
      <c r="L57" s="9"/>
      <c r="M57" s="9"/>
      <c r="N57" s="9"/>
      <c r="O57" s="9"/>
      <c r="P57" s="9"/>
      <c r="Q57" s="9"/>
      <c r="R57" s="9"/>
      <c r="S57" s="9"/>
      <c r="T57" s="9"/>
      <c r="U57" s="9"/>
      <c r="V57" s="9"/>
      <c r="W57" s="9"/>
      <c r="X57" s="9"/>
      <c r="Y57" s="9"/>
      <c r="Z57" s="9"/>
      <c r="AA57" s="9"/>
      <c r="AB57" s="9"/>
      <c r="AC57" s="9"/>
      <c r="AE57" s="47"/>
      <c r="AF57" s="9"/>
      <c r="AG57" s="9"/>
    </row>
    <row r="58" spans="1:33" x14ac:dyDescent="0.4">
      <c r="A58" s="56" t="s">
        <v>13</v>
      </c>
      <c r="B58" s="58">
        <v>15</v>
      </c>
      <c r="C58" s="13">
        <v>0</v>
      </c>
      <c r="D58" s="13">
        <v>14</v>
      </c>
      <c r="E58" s="13">
        <v>1</v>
      </c>
      <c r="F58" s="15">
        <v>0</v>
      </c>
      <c r="G58" s="49">
        <v>11</v>
      </c>
      <c r="H58" s="13">
        <v>0</v>
      </c>
      <c r="I58" s="13">
        <v>11</v>
      </c>
      <c r="J58" s="13">
        <v>0</v>
      </c>
      <c r="K58" s="15">
        <v>0</v>
      </c>
      <c r="L58" s="49">
        <v>3</v>
      </c>
      <c r="M58" s="13">
        <v>0</v>
      </c>
      <c r="N58" s="13">
        <v>3</v>
      </c>
      <c r="O58" s="13">
        <v>0</v>
      </c>
      <c r="P58" s="13">
        <v>0</v>
      </c>
      <c r="Q58" s="34">
        <v>3</v>
      </c>
      <c r="R58" s="49">
        <v>9</v>
      </c>
      <c r="S58" s="13">
        <v>0</v>
      </c>
      <c r="T58" s="13">
        <v>9</v>
      </c>
      <c r="U58" s="13">
        <v>0</v>
      </c>
      <c r="V58" s="13">
        <v>0</v>
      </c>
      <c r="W58" s="34">
        <v>3</v>
      </c>
      <c r="X58" s="49">
        <v>4</v>
      </c>
      <c r="Y58" s="13">
        <v>0</v>
      </c>
      <c r="Z58" s="13">
        <v>4</v>
      </c>
      <c r="AA58" s="13">
        <v>0</v>
      </c>
      <c r="AB58" s="13">
        <v>0</v>
      </c>
      <c r="AC58" s="34">
        <v>3</v>
      </c>
      <c r="AE58" s="40">
        <f>L58+R58+X58</f>
        <v>16</v>
      </c>
      <c r="AF58" s="44">
        <f>(L58*Q58+R58*W58+X58*AC58)/(L58+R58+X58)</f>
        <v>3</v>
      </c>
      <c r="AG58" s="41">
        <f>(M58+N58+S58+T58+Y58+Z58)/AE58</f>
        <v>1</v>
      </c>
    </row>
    <row r="59" spans="1:33" ht="15" thickBot="1" x14ac:dyDescent="0.45">
      <c r="A59" s="57"/>
      <c r="B59" s="59"/>
      <c r="C59" s="14">
        <v>0</v>
      </c>
      <c r="D59" s="14">
        <v>0.93</v>
      </c>
      <c r="E59" s="14">
        <v>7.0000000000000007E-2</v>
      </c>
      <c r="F59" s="16">
        <v>0</v>
      </c>
      <c r="G59" s="50"/>
      <c r="H59" s="14">
        <v>0</v>
      </c>
      <c r="I59" s="14">
        <v>1</v>
      </c>
      <c r="J59" s="14">
        <v>0</v>
      </c>
      <c r="K59" s="16">
        <v>0</v>
      </c>
      <c r="L59" s="50"/>
      <c r="M59" s="14">
        <v>0</v>
      </c>
      <c r="N59" s="14">
        <v>1</v>
      </c>
      <c r="O59" s="14">
        <v>0</v>
      </c>
      <c r="P59" s="14">
        <v>0</v>
      </c>
      <c r="Q59" s="35"/>
      <c r="R59" s="50"/>
      <c r="S59" s="14">
        <v>0</v>
      </c>
      <c r="T59" s="14">
        <v>1</v>
      </c>
      <c r="U59" s="14">
        <v>0</v>
      </c>
      <c r="V59" s="14">
        <v>0</v>
      </c>
      <c r="W59" s="35"/>
      <c r="X59" s="50"/>
      <c r="Y59" s="14">
        <v>0</v>
      </c>
      <c r="Z59" s="14">
        <v>1</v>
      </c>
      <c r="AA59" s="14">
        <v>0</v>
      </c>
      <c r="AB59" s="14">
        <v>0</v>
      </c>
      <c r="AC59" s="35"/>
      <c r="AE59" s="42"/>
      <c r="AF59" s="45"/>
      <c r="AG59" s="43"/>
    </row>
    <row r="60" spans="1:33" x14ac:dyDescent="0.4">
      <c r="A60" s="56" t="s">
        <v>14</v>
      </c>
      <c r="B60" s="58">
        <v>0</v>
      </c>
      <c r="C60" s="13">
        <v>0</v>
      </c>
      <c r="D60" s="13">
        <v>0</v>
      </c>
      <c r="E60" s="13">
        <v>0</v>
      </c>
      <c r="F60" s="15">
        <v>0</v>
      </c>
      <c r="G60" s="49">
        <v>0</v>
      </c>
      <c r="H60" s="13">
        <v>0</v>
      </c>
      <c r="I60" s="13">
        <v>0</v>
      </c>
      <c r="J60" s="13">
        <v>0</v>
      </c>
      <c r="K60" s="15">
        <v>0</v>
      </c>
      <c r="L60" s="49">
        <v>0</v>
      </c>
      <c r="M60" s="13">
        <v>0</v>
      </c>
      <c r="N60" s="13">
        <v>0</v>
      </c>
      <c r="O60" s="13">
        <v>0</v>
      </c>
      <c r="P60" s="13">
        <v>0</v>
      </c>
      <c r="Q60" s="34"/>
      <c r="R60" s="49">
        <v>3</v>
      </c>
      <c r="S60" s="13">
        <v>3</v>
      </c>
      <c r="T60" s="13">
        <v>0</v>
      </c>
      <c r="U60" s="13">
        <v>0</v>
      </c>
      <c r="V60" s="13">
        <v>0</v>
      </c>
      <c r="W60" s="34">
        <v>4</v>
      </c>
      <c r="X60" s="49">
        <v>2</v>
      </c>
      <c r="Y60" s="13">
        <v>0</v>
      </c>
      <c r="Z60" s="13">
        <v>1</v>
      </c>
      <c r="AA60" s="13">
        <v>0</v>
      </c>
      <c r="AB60" s="13">
        <v>1</v>
      </c>
      <c r="AC60" s="34">
        <v>2</v>
      </c>
      <c r="AE60" s="40">
        <f>L60+R60+X60</f>
        <v>5</v>
      </c>
      <c r="AF60" s="44">
        <f>(L60*Q60+R60*W60+X60*AC60)/(L60+R60+X60)</f>
        <v>3.2</v>
      </c>
      <c r="AG60" s="41">
        <f>(M60+N60+S60+T60+Y60+Z60)/AE60</f>
        <v>0.8</v>
      </c>
    </row>
    <row r="61" spans="1:33" ht="15" thickBot="1" x14ac:dyDescent="0.45">
      <c r="A61" s="57"/>
      <c r="B61" s="59"/>
      <c r="C61" s="14">
        <v>0</v>
      </c>
      <c r="D61" s="14">
        <v>0</v>
      </c>
      <c r="E61" s="14">
        <v>0</v>
      </c>
      <c r="F61" s="16">
        <v>0</v>
      </c>
      <c r="G61" s="50"/>
      <c r="H61" s="14">
        <v>0</v>
      </c>
      <c r="I61" s="14">
        <v>0</v>
      </c>
      <c r="J61" s="14">
        <v>0</v>
      </c>
      <c r="K61" s="16">
        <v>0</v>
      </c>
      <c r="L61" s="50"/>
      <c r="M61" s="14">
        <v>0</v>
      </c>
      <c r="N61" s="14">
        <v>0</v>
      </c>
      <c r="O61" s="14">
        <v>0</v>
      </c>
      <c r="P61" s="14">
        <v>0</v>
      </c>
      <c r="Q61" s="35"/>
      <c r="R61" s="50"/>
      <c r="S61" s="14">
        <v>1</v>
      </c>
      <c r="T61" s="14">
        <v>0</v>
      </c>
      <c r="U61" s="14">
        <v>0</v>
      </c>
      <c r="V61" s="14">
        <v>0</v>
      </c>
      <c r="W61" s="35"/>
      <c r="X61" s="50"/>
      <c r="Y61" s="14">
        <v>0</v>
      </c>
      <c r="Z61" s="14">
        <v>0.5</v>
      </c>
      <c r="AA61" s="14">
        <v>0</v>
      </c>
      <c r="AB61" s="14">
        <v>0.5</v>
      </c>
      <c r="AC61" s="35"/>
      <c r="AE61" s="42"/>
      <c r="AF61" s="45"/>
      <c r="AG61" s="43"/>
    </row>
    <row r="62" spans="1:33" x14ac:dyDescent="0.4">
      <c r="A62" s="56" t="s">
        <v>15</v>
      </c>
      <c r="B62" s="58">
        <v>0</v>
      </c>
      <c r="C62" s="13">
        <v>0</v>
      </c>
      <c r="D62" s="13">
        <v>0</v>
      </c>
      <c r="E62" s="13">
        <v>0</v>
      </c>
      <c r="F62" s="15">
        <v>0</v>
      </c>
      <c r="G62" s="49">
        <v>0</v>
      </c>
      <c r="H62" s="13">
        <v>0</v>
      </c>
      <c r="I62" s="13">
        <v>0</v>
      </c>
      <c r="J62" s="13">
        <v>0</v>
      </c>
      <c r="K62" s="15">
        <v>0</v>
      </c>
      <c r="L62" s="49">
        <v>2</v>
      </c>
      <c r="M62" s="13">
        <v>0</v>
      </c>
      <c r="N62" s="13">
        <v>0</v>
      </c>
      <c r="O62" s="13">
        <v>2</v>
      </c>
      <c r="P62" s="13">
        <v>0</v>
      </c>
      <c r="Q62" s="34">
        <v>2</v>
      </c>
      <c r="R62" s="49">
        <v>1</v>
      </c>
      <c r="S62" s="13">
        <v>0</v>
      </c>
      <c r="T62" s="13">
        <v>1</v>
      </c>
      <c r="U62" s="13">
        <v>0</v>
      </c>
      <c r="V62" s="13">
        <v>0</v>
      </c>
      <c r="W62" s="34">
        <v>4</v>
      </c>
      <c r="X62" s="49">
        <v>1</v>
      </c>
      <c r="Y62" s="13">
        <v>0</v>
      </c>
      <c r="Z62" s="13">
        <v>1</v>
      </c>
      <c r="AA62" s="13">
        <v>0</v>
      </c>
      <c r="AB62" s="13">
        <v>0</v>
      </c>
      <c r="AC62" s="34">
        <v>3</v>
      </c>
      <c r="AE62" s="40">
        <f>L62+R62+X62</f>
        <v>4</v>
      </c>
      <c r="AF62" s="44">
        <f>(L62*Q62+R62*W62+X62*AC62)/(L62+R62+X62)</f>
        <v>2.75</v>
      </c>
      <c r="AG62" s="41">
        <f>(M62+N62+S62+T62+Y62+Z62)/AE62</f>
        <v>0.5</v>
      </c>
    </row>
    <row r="63" spans="1:33" ht="15" thickBot="1" x14ac:dyDescent="0.45">
      <c r="A63" s="57"/>
      <c r="B63" s="59"/>
      <c r="C63" s="14">
        <v>0</v>
      </c>
      <c r="D63" s="14">
        <v>0</v>
      </c>
      <c r="E63" s="14">
        <v>0</v>
      </c>
      <c r="F63" s="16">
        <v>0</v>
      </c>
      <c r="G63" s="50"/>
      <c r="H63" s="14">
        <v>0</v>
      </c>
      <c r="I63" s="14">
        <v>0</v>
      </c>
      <c r="J63" s="14">
        <v>0</v>
      </c>
      <c r="K63" s="16">
        <v>0</v>
      </c>
      <c r="L63" s="50"/>
      <c r="M63" s="14">
        <v>0</v>
      </c>
      <c r="N63" s="14">
        <v>0</v>
      </c>
      <c r="O63" s="14">
        <v>1</v>
      </c>
      <c r="P63" s="14">
        <v>0</v>
      </c>
      <c r="Q63" s="35"/>
      <c r="R63" s="50"/>
      <c r="S63" s="14">
        <v>0</v>
      </c>
      <c r="T63" s="14">
        <v>1</v>
      </c>
      <c r="U63" s="14">
        <v>0</v>
      </c>
      <c r="V63" s="14">
        <v>0</v>
      </c>
      <c r="W63" s="35"/>
      <c r="X63" s="50"/>
      <c r="Y63" s="14">
        <v>0</v>
      </c>
      <c r="Z63" s="14">
        <v>1</v>
      </c>
      <c r="AA63" s="14">
        <v>0</v>
      </c>
      <c r="AB63" s="14">
        <v>0</v>
      </c>
      <c r="AC63" s="35"/>
      <c r="AE63" s="42"/>
      <c r="AF63" s="45"/>
      <c r="AG63" s="43"/>
    </row>
    <row r="64" spans="1:33" x14ac:dyDescent="0.4">
      <c r="A64" s="56" t="s">
        <v>16</v>
      </c>
      <c r="B64" s="58">
        <v>1</v>
      </c>
      <c r="C64" s="13">
        <v>0</v>
      </c>
      <c r="D64" s="13">
        <v>1</v>
      </c>
      <c r="E64" s="13">
        <v>0</v>
      </c>
      <c r="F64" s="15">
        <v>0</v>
      </c>
      <c r="G64" s="49">
        <v>0</v>
      </c>
      <c r="H64" s="13">
        <v>0</v>
      </c>
      <c r="I64" s="13">
        <v>0</v>
      </c>
      <c r="J64" s="13">
        <v>0</v>
      </c>
      <c r="K64" s="15">
        <v>0</v>
      </c>
      <c r="L64" s="49">
        <v>2</v>
      </c>
      <c r="M64" s="13">
        <v>0</v>
      </c>
      <c r="N64" s="13">
        <v>1</v>
      </c>
      <c r="O64" s="13">
        <v>1</v>
      </c>
      <c r="P64" s="13">
        <v>0</v>
      </c>
      <c r="Q64" s="34">
        <v>2.5</v>
      </c>
      <c r="R64" s="49">
        <v>0</v>
      </c>
      <c r="S64" s="13">
        <v>0</v>
      </c>
      <c r="T64" s="13">
        <v>0</v>
      </c>
      <c r="U64" s="13">
        <v>0</v>
      </c>
      <c r="V64" s="13">
        <v>0</v>
      </c>
      <c r="W64" s="34"/>
      <c r="X64" s="49">
        <v>1</v>
      </c>
      <c r="Y64" s="13">
        <v>0</v>
      </c>
      <c r="Z64" s="13">
        <v>1</v>
      </c>
      <c r="AA64" s="13">
        <v>0</v>
      </c>
      <c r="AB64" s="13">
        <v>0</v>
      </c>
      <c r="AC64" s="34">
        <v>3</v>
      </c>
      <c r="AE64" s="40">
        <f>L64+R64+X64</f>
        <v>3</v>
      </c>
      <c r="AF64" s="44">
        <f>(L64*Q64+R64*W64+X64*AC64)/(L64+R64+X64)</f>
        <v>2.6666666666666665</v>
      </c>
      <c r="AG64" s="41">
        <f>(M64+N64+S64+T64+Y64+Z64)/AE64</f>
        <v>0.66666666666666663</v>
      </c>
    </row>
    <row r="65" spans="1:33" ht="15" thickBot="1" x14ac:dyDescent="0.45">
      <c r="A65" s="57"/>
      <c r="B65" s="59"/>
      <c r="C65" s="14">
        <v>0</v>
      </c>
      <c r="D65" s="14">
        <v>1</v>
      </c>
      <c r="E65" s="14">
        <v>0</v>
      </c>
      <c r="F65" s="16">
        <v>0</v>
      </c>
      <c r="G65" s="50"/>
      <c r="H65" s="14">
        <v>0</v>
      </c>
      <c r="I65" s="14">
        <v>0</v>
      </c>
      <c r="J65" s="14">
        <v>0</v>
      </c>
      <c r="K65" s="16">
        <v>0</v>
      </c>
      <c r="L65" s="50"/>
      <c r="M65" s="14">
        <v>0</v>
      </c>
      <c r="N65" s="14">
        <v>0.5</v>
      </c>
      <c r="O65" s="14">
        <v>0.5</v>
      </c>
      <c r="P65" s="14">
        <v>0</v>
      </c>
      <c r="Q65" s="35"/>
      <c r="R65" s="50"/>
      <c r="S65" s="14">
        <v>0</v>
      </c>
      <c r="T65" s="14">
        <v>0</v>
      </c>
      <c r="U65" s="14">
        <v>0</v>
      </c>
      <c r="V65" s="14">
        <v>0</v>
      </c>
      <c r="W65" s="35"/>
      <c r="X65" s="50"/>
      <c r="Y65" s="14">
        <v>0</v>
      </c>
      <c r="Z65" s="14">
        <v>1</v>
      </c>
      <c r="AA65" s="14">
        <v>0</v>
      </c>
      <c r="AB65" s="14">
        <v>0</v>
      </c>
      <c r="AC65" s="35"/>
      <c r="AE65" s="42"/>
      <c r="AF65" s="45"/>
      <c r="AG65" s="43"/>
    </row>
    <row r="66" spans="1:33" x14ac:dyDescent="0.4">
      <c r="A66" s="12"/>
      <c r="B66" s="58">
        <v>16</v>
      </c>
      <c r="C66" s="13">
        <v>0</v>
      </c>
      <c r="D66" s="13">
        <v>15</v>
      </c>
      <c r="E66" s="13">
        <v>1</v>
      </c>
      <c r="F66" s="15">
        <v>0</v>
      </c>
      <c r="G66" s="49">
        <v>11</v>
      </c>
      <c r="H66" s="13">
        <v>0</v>
      </c>
      <c r="I66" s="13">
        <v>11</v>
      </c>
      <c r="J66" s="13">
        <v>0</v>
      </c>
      <c r="K66" s="15">
        <v>0</v>
      </c>
      <c r="L66" s="49">
        <f>SUM(L58:L65)</f>
        <v>7</v>
      </c>
      <c r="M66" s="32">
        <f>M58+M60+M62+M64</f>
        <v>0</v>
      </c>
      <c r="N66" s="32">
        <f>N58+N60+N62+N64</f>
        <v>4</v>
      </c>
      <c r="O66" s="32">
        <f>O58+O60+O62+O64</f>
        <v>3</v>
      </c>
      <c r="P66" s="32">
        <f>P58+P60+P62+P64</f>
        <v>0</v>
      </c>
      <c r="Q66" s="34">
        <v>2.57</v>
      </c>
      <c r="R66" s="49">
        <f>SUM(R58:R65)</f>
        <v>13</v>
      </c>
      <c r="S66" s="32">
        <f>S58+S60+S62+S64</f>
        <v>3</v>
      </c>
      <c r="T66" s="32">
        <f>T58+T60+T62+T64</f>
        <v>10</v>
      </c>
      <c r="U66" s="32">
        <f>U58+U60+U62+U64</f>
        <v>0</v>
      </c>
      <c r="V66" s="32">
        <f>V58+V60+V62+V64</f>
        <v>0</v>
      </c>
      <c r="W66" s="34">
        <v>3.23</v>
      </c>
      <c r="X66" s="49">
        <f>SUM(X58:X65)</f>
        <v>8</v>
      </c>
      <c r="Y66" s="32">
        <f>Y58+Y60+Y62+Y64</f>
        <v>0</v>
      </c>
      <c r="Z66" s="32">
        <f>Z58+Z60+Z62+Z64</f>
        <v>7</v>
      </c>
      <c r="AA66" s="32">
        <f>AA58+AA60+AA62+AA64</f>
        <v>0</v>
      </c>
      <c r="AB66" s="32">
        <f>AB58+AB60+AB62+AB64</f>
        <v>1</v>
      </c>
      <c r="AC66" s="34">
        <v>2.75</v>
      </c>
      <c r="AE66" s="40">
        <f>L66+R66+X66</f>
        <v>28</v>
      </c>
      <c r="AF66" s="44">
        <f>(L66*Q66+R66*W66+X66*AC66)/(L66+R66+X66)</f>
        <v>2.9278571428571429</v>
      </c>
      <c r="AG66" s="41">
        <f>(M66+N66+S66+T66+Y66+Z66)/AE66</f>
        <v>0.8571428571428571</v>
      </c>
    </row>
    <row r="67" spans="1:33" ht="15" thickBot="1" x14ac:dyDescent="0.45">
      <c r="A67" s="22" t="s">
        <v>17</v>
      </c>
      <c r="B67" s="59"/>
      <c r="C67" s="14">
        <v>0</v>
      </c>
      <c r="D67" s="14">
        <v>0.94</v>
      </c>
      <c r="E67" s="14">
        <v>0.06</v>
      </c>
      <c r="F67" s="16">
        <v>0</v>
      </c>
      <c r="G67" s="50"/>
      <c r="H67" s="14">
        <v>0</v>
      </c>
      <c r="I67" s="14">
        <v>1</v>
      </c>
      <c r="J67" s="14">
        <v>0</v>
      </c>
      <c r="K67" s="16">
        <v>0</v>
      </c>
      <c r="L67" s="50"/>
      <c r="M67" s="31">
        <f>M66/L66</f>
        <v>0</v>
      </c>
      <c r="N67" s="31">
        <f>N66/L66</f>
        <v>0.5714285714285714</v>
      </c>
      <c r="O67" s="31">
        <f>O66/L66</f>
        <v>0.42857142857142855</v>
      </c>
      <c r="P67" s="31">
        <f>P66/L66</f>
        <v>0</v>
      </c>
      <c r="Q67" s="31"/>
      <c r="R67" s="50"/>
      <c r="S67" s="31">
        <f>S66/R66</f>
        <v>0.23076923076923078</v>
      </c>
      <c r="T67" s="31">
        <f>T66/R66</f>
        <v>0.76923076923076927</v>
      </c>
      <c r="U67" s="31">
        <f>U66/R66</f>
        <v>0</v>
      </c>
      <c r="V67" s="31">
        <f>V66/R66</f>
        <v>0</v>
      </c>
      <c r="W67" s="31"/>
      <c r="X67" s="50"/>
      <c r="Y67" s="31">
        <f>Y66/X66</f>
        <v>0</v>
      </c>
      <c r="Z67" s="31">
        <f>Z66/X66</f>
        <v>0.875</v>
      </c>
      <c r="AA67" s="31">
        <f>AA66/X66</f>
        <v>0</v>
      </c>
      <c r="AB67" s="31">
        <f>AB66/X66</f>
        <v>0.125</v>
      </c>
      <c r="AC67" s="31"/>
      <c r="AE67" s="42"/>
      <c r="AF67" s="45"/>
      <c r="AG67" s="43"/>
    </row>
    <row r="68" spans="1:33" ht="24.45" thickBot="1" x14ac:dyDescent="0.45">
      <c r="A68" s="23" t="s">
        <v>30</v>
      </c>
      <c r="B68" s="10"/>
      <c r="C68" s="9"/>
      <c r="D68" s="9"/>
      <c r="E68" s="9"/>
      <c r="F68" s="11"/>
      <c r="G68" s="9"/>
      <c r="H68" s="9"/>
      <c r="I68" s="9"/>
      <c r="J68" s="9"/>
      <c r="K68" s="11"/>
      <c r="L68" s="9"/>
      <c r="M68" s="9"/>
      <c r="N68" s="9"/>
      <c r="O68" s="9"/>
      <c r="P68" s="9"/>
      <c r="Q68" s="9"/>
      <c r="R68" s="9"/>
      <c r="S68" s="9"/>
      <c r="T68" s="9"/>
      <c r="U68" s="9"/>
      <c r="V68" s="9"/>
      <c r="W68" s="9"/>
      <c r="X68" s="9"/>
      <c r="Y68" s="9"/>
      <c r="Z68" s="9"/>
      <c r="AA68" s="9"/>
      <c r="AB68" s="9"/>
      <c r="AC68" s="9"/>
      <c r="AE68" s="47"/>
      <c r="AF68" s="9"/>
      <c r="AG68" s="9"/>
    </row>
    <row r="69" spans="1:33" x14ac:dyDescent="0.4">
      <c r="A69" s="56" t="s">
        <v>13</v>
      </c>
      <c r="B69" s="58">
        <v>15</v>
      </c>
      <c r="C69" s="13">
        <v>0</v>
      </c>
      <c r="D69" s="13">
        <v>12</v>
      </c>
      <c r="E69" s="13">
        <v>3</v>
      </c>
      <c r="F69" s="15">
        <v>0</v>
      </c>
      <c r="G69" s="49">
        <v>11</v>
      </c>
      <c r="H69" s="13">
        <v>0</v>
      </c>
      <c r="I69" s="13">
        <v>11</v>
      </c>
      <c r="J69" s="13">
        <v>0</v>
      </c>
      <c r="K69" s="15">
        <v>0</v>
      </c>
      <c r="L69" s="49">
        <v>3</v>
      </c>
      <c r="M69" s="13">
        <v>0</v>
      </c>
      <c r="N69" s="13">
        <v>3</v>
      </c>
      <c r="O69" s="13">
        <v>0</v>
      </c>
      <c r="P69" s="13">
        <v>0</v>
      </c>
      <c r="Q69" s="34">
        <v>3</v>
      </c>
      <c r="R69" s="49">
        <v>9</v>
      </c>
      <c r="S69" s="13">
        <v>0</v>
      </c>
      <c r="T69" s="13">
        <v>9</v>
      </c>
      <c r="U69" s="13">
        <v>0</v>
      </c>
      <c r="V69" s="13">
        <v>0</v>
      </c>
      <c r="W69" s="34">
        <v>3</v>
      </c>
      <c r="X69" s="49">
        <v>4</v>
      </c>
      <c r="Y69" s="13">
        <v>0</v>
      </c>
      <c r="Z69" s="13">
        <v>4</v>
      </c>
      <c r="AA69" s="13">
        <v>0</v>
      </c>
      <c r="AB69" s="13">
        <v>0</v>
      </c>
      <c r="AC69" s="34">
        <v>3</v>
      </c>
      <c r="AE69" s="40">
        <f>L69+R69+X69</f>
        <v>16</v>
      </c>
      <c r="AF69" s="44">
        <f>(L69*Q69+R69*W69+X69*AC69)/(L69+R69+X69)</f>
        <v>3</v>
      </c>
      <c r="AG69" s="41">
        <f>(M69+N69+S69+T69+Y69+Z69)/AE69</f>
        <v>1</v>
      </c>
    </row>
    <row r="70" spans="1:33" ht="15" thickBot="1" x14ac:dyDescent="0.45">
      <c r="A70" s="57"/>
      <c r="B70" s="59"/>
      <c r="C70" s="14">
        <v>0</v>
      </c>
      <c r="D70" s="14">
        <v>0.8</v>
      </c>
      <c r="E70" s="14">
        <v>0.02</v>
      </c>
      <c r="F70" s="16">
        <v>0</v>
      </c>
      <c r="G70" s="50"/>
      <c r="H70" s="14">
        <v>0</v>
      </c>
      <c r="I70" s="14">
        <v>1</v>
      </c>
      <c r="J70" s="14">
        <v>0</v>
      </c>
      <c r="K70" s="16">
        <v>0</v>
      </c>
      <c r="L70" s="50"/>
      <c r="M70" s="14">
        <v>0</v>
      </c>
      <c r="N70" s="14">
        <v>1</v>
      </c>
      <c r="O70" s="14">
        <v>0</v>
      </c>
      <c r="P70" s="14">
        <v>0</v>
      </c>
      <c r="Q70" s="35"/>
      <c r="R70" s="50"/>
      <c r="S70" s="14">
        <v>0</v>
      </c>
      <c r="T70" s="14">
        <v>1</v>
      </c>
      <c r="U70" s="14">
        <v>0</v>
      </c>
      <c r="V70" s="14">
        <v>0</v>
      </c>
      <c r="W70" s="35"/>
      <c r="X70" s="50"/>
      <c r="Y70" s="14">
        <v>0</v>
      </c>
      <c r="Z70" s="14">
        <v>1</v>
      </c>
      <c r="AA70" s="14">
        <v>0</v>
      </c>
      <c r="AB70" s="14">
        <v>0</v>
      </c>
      <c r="AC70" s="35"/>
      <c r="AE70" s="42"/>
      <c r="AF70" s="45"/>
      <c r="AG70" s="43"/>
    </row>
    <row r="71" spans="1:33" x14ac:dyDescent="0.4">
      <c r="A71" s="56" t="s">
        <v>14</v>
      </c>
      <c r="B71" s="58">
        <v>0</v>
      </c>
      <c r="C71" s="13">
        <v>0</v>
      </c>
      <c r="D71" s="13">
        <v>0</v>
      </c>
      <c r="E71" s="13">
        <v>0</v>
      </c>
      <c r="F71" s="15">
        <v>0</v>
      </c>
      <c r="G71" s="49">
        <v>0</v>
      </c>
      <c r="H71" s="13">
        <v>0</v>
      </c>
      <c r="I71" s="13">
        <v>0</v>
      </c>
      <c r="J71" s="13">
        <v>0</v>
      </c>
      <c r="K71" s="15">
        <v>0</v>
      </c>
      <c r="L71" s="49">
        <v>0</v>
      </c>
      <c r="M71" s="13">
        <v>0</v>
      </c>
      <c r="N71" s="13">
        <v>0</v>
      </c>
      <c r="O71" s="13">
        <v>0</v>
      </c>
      <c r="P71" s="13">
        <v>0</v>
      </c>
      <c r="Q71" s="34"/>
      <c r="R71" s="49">
        <v>3</v>
      </c>
      <c r="S71" s="13">
        <v>2</v>
      </c>
      <c r="T71" s="13">
        <v>1</v>
      </c>
      <c r="U71" s="13">
        <v>0</v>
      </c>
      <c r="V71" s="13">
        <v>0</v>
      </c>
      <c r="W71" s="34">
        <v>3.67</v>
      </c>
      <c r="X71" s="49">
        <v>2</v>
      </c>
      <c r="Y71" s="13">
        <v>1</v>
      </c>
      <c r="Z71" s="13">
        <v>0</v>
      </c>
      <c r="AA71" s="13">
        <v>0</v>
      </c>
      <c r="AB71" s="13">
        <v>1</v>
      </c>
      <c r="AC71" s="34">
        <v>4</v>
      </c>
      <c r="AE71" s="40">
        <f>L71+R71+X71</f>
        <v>5</v>
      </c>
      <c r="AF71" s="44">
        <f>(L71*Q71+R71*W71+X71*AC71)/(L71+R71+X71)</f>
        <v>3.8019999999999996</v>
      </c>
      <c r="AG71" s="41">
        <f>(M71+N71+S71+T71+Y71+Z71)/AE71</f>
        <v>0.8</v>
      </c>
    </row>
    <row r="72" spans="1:33" ht="15" thickBot="1" x14ac:dyDescent="0.45">
      <c r="A72" s="57"/>
      <c r="B72" s="59"/>
      <c r="C72" s="14">
        <v>0</v>
      </c>
      <c r="D72" s="14">
        <v>0</v>
      </c>
      <c r="E72" s="14">
        <v>0</v>
      </c>
      <c r="F72" s="16">
        <v>0</v>
      </c>
      <c r="G72" s="50"/>
      <c r="H72" s="14">
        <v>0</v>
      </c>
      <c r="I72" s="14">
        <v>0</v>
      </c>
      <c r="J72" s="14">
        <v>0</v>
      </c>
      <c r="K72" s="16">
        <v>0</v>
      </c>
      <c r="L72" s="50"/>
      <c r="M72" s="14">
        <v>0</v>
      </c>
      <c r="N72" s="14">
        <v>0</v>
      </c>
      <c r="O72" s="14">
        <v>0</v>
      </c>
      <c r="P72" s="14">
        <v>0</v>
      </c>
      <c r="Q72" s="35"/>
      <c r="R72" s="50"/>
      <c r="S72" s="14">
        <v>0.67</v>
      </c>
      <c r="T72" s="14">
        <v>0.33</v>
      </c>
      <c r="U72" s="14">
        <v>0</v>
      </c>
      <c r="V72" s="14">
        <v>0</v>
      </c>
      <c r="W72" s="35"/>
      <c r="X72" s="50"/>
      <c r="Y72" s="14">
        <v>0.5</v>
      </c>
      <c r="Z72" s="14">
        <v>0</v>
      </c>
      <c r="AA72" s="14">
        <v>0</v>
      </c>
      <c r="AB72" s="14">
        <v>0.5</v>
      </c>
      <c r="AC72" s="35"/>
      <c r="AE72" s="42"/>
      <c r="AF72" s="45"/>
      <c r="AG72" s="43"/>
    </row>
    <row r="73" spans="1:33" x14ac:dyDescent="0.4">
      <c r="A73" s="56" t="s">
        <v>15</v>
      </c>
      <c r="B73" s="58">
        <v>0</v>
      </c>
      <c r="C73" s="13">
        <v>0</v>
      </c>
      <c r="D73" s="13">
        <v>0</v>
      </c>
      <c r="E73" s="13">
        <v>0</v>
      </c>
      <c r="F73" s="15">
        <v>0</v>
      </c>
      <c r="G73" s="49">
        <v>0</v>
      </c>
      <c r="H73" s="13">
        <v>0</v>
      </c>
      <c r="I73" s="13">
        <v>0</v>
      </c>
      <c r="J73" s="13">
        <v>0</v>
      </c>
      <c r="K73" s="15">
        <v>0</v>
      </c>
      <c r="L73" s="49">
        <v>2</v>
      </c>
      <c r="M73" s="13">
        <v>0</v>
      </c>
      <c r="N73" s="13">
        <v>1</v>
      </c>
      <c r="O73" s="13">
        <v>1</v>
      </c>
      <c r="P73" s="13">
        <v>0</v>
      </c>
      <c r="Q73" s="34">
        <v>2.5</v>
      </c>
      <c r="R73" s="49">
        <v>1</v>
      </c>
      <c r="S73" s="13">
        <v>0</v>
      </c>
      <c r="T73" s="13">
        <v>1</v>
      </c>
      <c r="U73" s="13">
        <v>0</v>
      </c>
      <c r="V73" s="13">
        <v>0</v>
      </c>
      <c r="W73" s="34">
        <v>3</v>
      </c>
      <c r="X73" s="49">
        <v>1</v>
      </c>
      <c r="Y73" s="13">
        <v>0</v>
      </c>
      <c r="Z73" s="13">
        <v>1</v>
      </c>
      <c r="AA73" s="13">
        <v>0</v>
      </c>
      <c r="AB73" s="13">
        <v>0</v>
      </c>
      <c r="AC73" s="34">
        <v>3</v>
      </c>
      <c r="AE73" s="40">
        <f>L73+R73+X73</f>
        <v>4</v>
      </c>
      <c r="AF73" s="44">
        <f>(L73*Q73+R73*W73+X73*AC73)/(L73+R73+X73)</f>
        <v>2.75</v>
      </c>
      <c r="AG73" s="41">
        <f>(M73+N73+S73+T73+Y73+Z73)/AE73</f>
        <v>0.75</v>
      </c>
    </row>
    <row r="74" spans="1:33" ht="15" thickBot="1" x14ac:dyDescent="0.45">
      <c r="A74" s="57"/>
      <c r="B74" s="59"/>
      <c r="C74" s="14">
        <v>0</v>
      </c>
      <c r="D74" s="14">
        <v>0</v>
      </c>
      <c r="E74" s="14">
        <v>0</v>
      </c>
      <c r="F74" s="16">
        <v>0</v>
      </c>
      <c r="G74" s="50"/>
      <c r="H74" s="14">
        <v>0</v>
      </c>
      <c r="I74" s="14">
        <v>0</v>
      </c>
      <c r="J74" s="14">
        <v>0</v>
      </c>
      <c r="K74" s="16">
        <v>0</v>
      </c>
      <c r="L74" s="50"/>
      <c r="M74" s="14">
        <v>0</v>
      </c>
      <c r="N74" s="14">
        <v>0.5</v>
      </c>
      <c r="O74" s="14">
        <v>0.5</v>
      </c>
      <c r="P74" s="14">
        <v>0</v>
      </c>
      <c r="Q74" s="35"/>
      <c r="R74" s="50"/>
      <c r="S74" s="14">
        <v>0</v>
      </c>
      <c r="T74" s="14">
        <v>1</v>
      </c>
      <c r="U74" s="14">
        <v>0</v>
      </c>
      <c r="V74" s="14">
        <v>0</v>
      </c>
      <c r="W74" s="35"/>
      <c r="X74" s="50"/>
      <c r="Y74" s="14">
        <v>0</v>
      </c>
      <c r="Z74" s="14">
        <v>1</v>
      </c>
      <c r="AA74" s="14">
        <v>0</v>
      </c>
      <c r="AB74" s="14">
        <v>0</v>
      </c>
      <c r="AC74" s="35"/>
      <c r="AE74" s="42"/>
      <c r="AF74" s="45"/>
      <c r="AG74" s="43"/>
    </row>
    <row r="75" spans="1:33" x14ac:dyDescent="0.4">
      <c r="A75" s="56" t="s">
        <v>16</v>
      </c>
      <c r="B75" s="58">
        <v>1</v>
      </c>
      <c r="C75" s="13">
        <v>0</v>
      </c>
      <c r="D75" s="13">
        <v>1</v>
      </c>
      <c r="E75" s="13">
        <v>0</v>
      </c>
      <c r="F75" s="15">
        <v>0</v>
      </c>
      <c r="G75" s="49">
        <v>0</v>
      </c>
      <c r="H75" s="13">
        <v>0</v>
      </c>
      <c r="I75" s="13">
        <v>0</v>
      </c>
      <c r="J75" s="13">
        <v>0</v>
      </c>
      <c r="K75" s="15">
        <v>0</v>
      </c>
      <c r="L75" s="49">
        <v>2</v>
      </c>
      <c r="M75" s="13">
        <v>0</v>
      </c>
      <c r="N75" s="13">
        <v>1</v>
      </c>
      <c r="O75" s="13">
        <v>1</v>
      </c>
      <c r="P75" s="13">
        <v>0</v>
      </c>
      <c r="Q75" s="34">
        <v>2.5</v>
      </c>
      <c r="R75" s="49">
        <v>0</v>
      </c>
      <c r="S75" s="13">
        <v>0</v>
      </c>
      <c r="T75" s="13">
        <v>0</v>
      </c>
      <c r="U75" s="13">
        <v>0</v>
      </c>
      <c r="V75" s="13">
        <v>0</v>
      </c>
      <c r="W75" s="34"/>
      <c r="X75" s="49">
        <v>1</v>
      </c>
      <c r="Y75" s="13">
        <v>0</v>
      </c>
      <c r="Z75" s="13">
        <v>1</v>
      </c>
      <c r="AA75" s="13">
        <v>0</v>
      </c>
      <c r="AB75" s="13">
        <v>0</v>
      </c>
      <c r="AC75" s="34">
        <v>4</v>
      </c>
      <c r="AE75" s="40">
        <f>L75+R75+X75</f>
        <v>3</v>
      </c>
      <c r="AF75" s="44">
        <f>(L75*Q75+R75*W75+X75*AC75)/(L75+R75+X75)</f>
        <v>3</v>
      </c>
      <c r="AG75" s="41">
        <f>(M75+N75+S75+T75+Y75+Z75)/AE75</f>
        <v>0.66666666666666663</v>
      </c>
    </row>
    <row r="76" spans="1:33" ht="15" thickBot="1" x14ac:dyDescent="0.45">
      <c r="A76" s="57"/>
      <c r="B76" s="59"/>
      <c r="C76" s="14">
        <v>0</v>
      </c>
      <c r="D76" s="14">
        <v>1</v>
      </c>
      <c r="E76" s="14">
        <v>0</v>
      </c>
      <c r="F76" s="16">
        <v>0</v>
      </c>
      <c r="G76" s="50"/>
      <c r="H76" s="14">
        <v>0</v>
      </c>
      <c r="I76" s="14">
        <v>0</v>
      </c>
      <c r="J76" s="14">
        <v>0</v>
      </c>
      <c r="K76" s="16">
        <v>0</v>
      </c>
      <c r="L76" s="50"/>
      <c r="M76" s="14">
        <v>0</v>
      </c>
      <c r="N76" s="14">
        <v>0.5</v>
      </c>
      <c r="O76" s="14">
        <v>0.5</v>
      </c>
      <c r="P76" s="14">
        <v>0</v>
      </c>
      <c r="Q76" s="35"/>
      <c r="R76" s="50"/>
      <c r="S76" s="14">
        <v>0</v>
      </c>
      <c r="T76" s="14">
        <v>0</v>
      </c>
      <c r="U76" s="14">
        <v>0</v>
      </c>
      <c r="V76" s="14">
        <v>0</v>
      </c>
      <c r="W76" s="35"/>
      <c r="X76" s="50"/>
      <c r="Y76" s="14">
        <v>0</v>
      </c>
      <c r="Z76" s="14">
        <v>1</v>
      </c>
      <c r="AA76" s="14">
        <v>0</v>
      </c>
      <c r="AB76" s="14">
        <v>0</v>
      </c>
      <c r="AC76" s="35"/>
      <c r="AE76" s="42"/>
      <c r="AF76" s="45"/>
      <c r="AG76" s="43"/>
    </row>
    <row r="77" spans="1:33" x14ac:dyDescent="0.4">
      <c r="A77" s="54" t="s">
        <v>17</v>
      </c>
      <c r="B77" s="13"/>
      <c r="C77" s="13">
        <v>0</v>
      </c>
      <c r="D77" s="13">
        <v>13</v>
      </c>
      <c r="E77" s="13">
        <v>3</v>
      </c>
      <c r="F77" s="15">
        <v>0</v>
      </c>
      <c r="G77" s="49">
        <v>11</v>
      </c>
      <c r="H77" s="13">
        <v>0</v>
      </c>
      <c r="I77" s="13">
        <v>11</v>
      </c>
      <c r="J77" s="13">
        <v>0</v>
      </c>
      <c r="K77" s="15">
        <v>0</v>
      </c>
      <c r="L77" s="49">
        <f>SUM(L69:L76)</f>
        <v>7</v>
      </c>
      <c r="M77" s="32">
        <f>M69+M71+M73+M75</f>
        <v>0</v>
      </c>
      <c r="N77" s="32">
        <f>N69+N71+N73+N75</f>
        <v>5</v>
      </c>
      <c r="O77" s="32">
        <f>O69+O71+O73+O75</f>
        <v>2</v>
      </c>
      <c r="P77" s="32">
        <f>P69+P71+P73+P75</f>
        <v>0</v>
      </c>
      <c r="Q77" s="34">
        <v>2.71</v>
      </c>
      <c r="R77" s="49">
        <f>SUM(R69:R76)</f>
        <v>13</v>
      </c>
      <c r="S77" s="32">
        <f>S69+S71+S73+S75</f>
        <v>2</v>
      </c>
      <c r="T77" s="32">
        <f>T69+T71+T73+T75</f>
        <v>11</v>
      </c>
      <c r="U77" s="32">
        <f>U69+U71+U73+U75</f>
        <v>0</v>
      </c>
      <c r="V77" s="32">
        <f>V69+V71+V73+V75</f>
        <v>0</v>
      </c>
      <c r="W77" s="34">
        <v>3.15</v>
      </c>
      <c r="X77" s="49">
        <f>SUM(X69:X76)</f>
        <v>8</v>
      </c>
      <c r="Y77" s="32">
        <f>Y69+Y71+Y73+Y75</f>
        <v>1</v>
      </c>
      <c r="Z77" s="32">
        <f>Z69+Z71+Z73+Z75</f>
        <v>6</v>
      </c>
      <c r="AA77" s="32">
        <f>AA69+AA71+AA73+AA75</f>
        <v>0</v>
      </c>
      <c r="AB77" s="32">
        <f>AB69+AB71+AB73+AB75</f>
        <v>1</v>
      </c>
      <c r="AC77" s="34">
        <v>2.88</v>
      </c>
      <c r="AE77" s="40">
        <f>L77+R77+X77</f>
        <v>28</v>
      </c>
      <c r="AF77" s="44">
        <f>(L77*Q77+R77*W77+X77*AC77)/(L77+R77+X77)</f>
        <v>2.9628571428571426</v>
      </c>
      <c r="AG77" s="41">
        <f>(M77+N77+S77+T77+Y77+Z77)/AE77</f>
        <v>0.8928571428571429</v>
      </c>
    </row>
    <row r="78" spans="1:33" ht="15" thickBot="1" x14ac:dyDescent="0.45">
      <c r="A78" s="55"/>
      <c r="B78" s="21">
        <v>16</v>
      </c>
      <c r="C78" s="14">
        <v>0</v>
      </c>
      <c r="D78" s="14">
        <v>0.81</v>
      </c>
      <c r="E78" s="14">
        <v>0.19</v>
      </c>
      <c r="F78" s="16">
        <v>0</v>
      </c>
      <c r="G78" s="50"/>
      <c r="H78" s="14">
        <v>0</v>
      </c>
      <c r="I78" s="14">
        <v>1</v>
      </c>
      <c r="J78" s="14">
        <v>0</v>
      </c>
      <c r="K78" s="16">
        <v>0</v>
      </c>
      <c r="L78" s="50"/>
      <c r="M78" s="31">
        <f>M77/L77</f>
        <v>0</v>
      </c>
      <c r="N78" s="31">
        <f>N77/L77</f>
        <v>0.7142857142857143</v>
      </c>
      <c r="O78" s="31">
        <f>O77/L77</f>
        <v>0.2857142857142857</v>
      </c>
      <c r="P78" s="31">
        <f>P77/L77</f>
        <v>0</v>
      </c>
      <c r="Q78" s="31"/>
      <c r="R78" s="50"/>
      <c r="S78" s="31">
        <f>S77/R77</f>
        <v>0.15384615384615385</v>
      </c>
      <c r="T78" s="31">
        <f>T77/R77</f>
        <v>0.84615384615384615</v>
      </c>
      <c r="U78" s="31">
        <f>U77/R77</f>
        <v>0</v>
      </c>
      <c r="V78" s="31">
        <f>V77/R77</f>
        <v>0</v>
      </c>
      <c r="W78" s="31"/>
      <c r="X78" s="50"/>
      <c r="Y78" s="31">
        <f>Y77/X77</f>
        <v>0.125</v>
      </c>
      <c r="Z78" s="31">
        <f>Z77/X77</f>
        <v>0.75</v>
      </c>
      <c r="AA78" s="31">
        <f>AA77/X77</f>
        <v>0</v>
      </c>
      <c r="AB78" s="31">
        <f>AB77/X77</f>
        <v>0.125</v>
      </c>
      <c r="AC78" s="31"/>
      <c r="AE78" s="42"/>
      <c r="AF78" s="45"/>
      <c r="AG78" s="43"/>
    </row>
    <row r="79" spans="1:33" ht="21" thickBot="1" x14ac:dyDescent="0.45">
      <c r="A79" s="8" t="s">
        <v>23</v>
      </c>
      <c r="B79" s="10"/>
      <c r="C79" s="9"/>
      <c r="D79" s="9"/>
      <c r="E79" s="9"/>
      <c r="F79" s="11"/>
      <c r="G79" s="9"/>
      <c r="H79" s="9"/>
      <c r="I79" s="9"/>
      <c r="J79" s="9"/>
      <c r="K79" s="11"/>
      <c r="L79" s="9"/>
      <c r="M79" s="9"/>
      <c r="N79" s="9"/>
      <c r="O79" s="9"/>
      <c r="P79" s="9"/>
      <c r="Q79" s="9"/>
      <c r="R79" s="9"/>
      <c r="S79" s="9"/>
      <c r="T79" s="9"/>
      <c r="U79" s="9"/>
      <c r="V79" s="9"/>
      <c r="W79" s="9"/>
      <c r="X79" s="9"/>
      <c r="Y79" s="9"/>
      <c r="Z79" s="9"/>
      <c r="AA79" s="9"/>
      <c r="AB79" s="9"/>
      <c r="AC79" s="9"/>
      <c r="AE79" s="47"/>
      <c r="AF79" s="9"/>
      <c r="AG79" s="9"/>
    </row>
    <row r="80" spans="1:33" x14ac:dyDescent="0.4">
      <c r="A80" s="56" t="s">
        <v>13</v>
      </c>
      <c r="B80" s="58">
        <v>15</v>
      </c>
      <c r="C80" s="13">
        <v>0</v>
      </c>
      <c r="D80" s="13">
        <v>14</v>
      </c>
      <c r="E80" s="13">
        <v>1</v>
      </c>
      <c r="F80" s="15">
        <v>0</v>
      </c>
      <c r="G80" s="49">
        <v>11</v>
      </c>
      <c r="H80" s="13">
        <v>0</v>
      </c>
      <c r="I80" s="13">
        <v>11</v>
      </c>
      <c r="J80" s="13">
        <v>0</v>
      </c>
      <c r="K80" s="15">
        <v>0</v>
      </c>
      <c r="L80" s="49">
        <v>3</v>
      </c>
      <c r="M80" s="13">
        <v>0</v>
      </c>
      <c r="N80" s="13">
        <v>3</v>
      </c>
      <c r="O80" s="13">
        <v>0</v>
      </c>
      <c r="P80" s="13">
        <v>0</v>
      </c>
      <c r="Q80" s="34">
        <v>3</v>
      </c>
      <c r="R80" s="49">
        <v>9</v>
      </c>
      <c r="S80" s="13">
        <v>0</v>
      </c>
      <c r="T80" s="13">
        <v>9</v>
      </c>
      <c r="U80" s="13">
        <v>0</v>
      </c>
      <c r="V80" s="13">
        <v>0</v>
      </c>
      <c r="W80" s="34">
        <v>3</v>
      </c>
      <c r="X80" s="49">
        <v>4</v>
      </c>
      <c r="Y80" s="13">
        <v>4</v>
      </c>
      <c r="Z80" s="13">
        <v>0</v>
      </c>
      <c r="AA80" s="13">
        <v>0</v>
      </c>
      <c r="AB80" s="13">
        <v>0</v>
      </c>
      <c r="AC80" s="34">
        <v>4</v>
      </c>
      <c r="AE80" s="40">
        <f>L80+R80+X80</f>
        <v>16</v>
      </c>
      <c r="AF80" s="44">
        <f>(L80*Q80+R80*W80+X80*AC80)/(L80+R80+X80)</f>
        <v>3.25</v>
      </c>
      <c r="AG80" s="41">
        <f>(M80+N80+S80+T80+Y80+Z80)/AE80</f>
        <v>1</v>
      </c>
    </row>
    <row r="81" spans="1:33" ht="15" thickBot="1" x14ac:dyDescent="0.45">
      <c r="A81" s="57"/>
      <c r="B81" s="59"/>
      <c r="C81" s="14">
        <v>0</v>
      </c>
      <c r="D81" s="14">
        <v>0.93</v>
      </c>
      <c r="E81" s="14">
        <v>7.0000000000000007E-2</v>
      </c>
      <c r="F81" s="16">
        <v>0</v>
      </c>
      <c r="G81" s="50"/>
      <c r="H81" s="14">
        <v>0</v>
      </c>
      <c r="I81" s="14">
        <v>1</v>
      </c>
      <c r="J81" s="14">
        <v>0</v>
      </c>
      <c r="K81" s="16">
        <v>0</v>
      </c>
      <c r="L81" s="50"/>
      <c r="M81" s="14">
        <v>0</v>
      </c>
      <c r="N81" s="14">
        <v>1</v>
      </c>
      <c r="O81" s="14">
        <v>0</v>
      </c>
      <c r="P81" s="14">
        <v>0</v>
      </c>
      <c r="Q81" s="35"/>
      <c r="R81" s="50"/>
      <c r="S81" s="14">
        <v>0</v>
      </c>
      <c r="T81" s="14">
        <v>1</v>
      </c>
      <c r="U81" s="14">
        <v>0</v>
      </c>
      <c r="V81" s="14">
        <v>0</v>
      </c>
      <c r="W81" s="35"/>
      <c r="X81" s="50"/>
      <c r="Y81" s="14">
        <v>1</v>
      </c>
      <c r="Z81" s="14">
        <v>0</v>
      </c>
      <c r="AA81" s="14">
        <v>0</v>
      </c>
      <c r="AB81" s="14">
        <v>0</v>
      </c>
      <c r="AC81" s="35"/>
      <c r="AE81" s="42"/>
      <c r="AF81" s="45"/>
      <c r="AG81" s="43"/>
    </row>
    <row r="82" spans="1:33" x14ac:dyDescent="0.4">
      <c r="A82" s="56" t="s">
        <v>14</v>
      </c>
      <c r="B82" s="58">
        <v>0</v>
      </c>
      <c r="C82" s="13">
        <v>0</v>
      </c>
      <c r="D82" s="13">
        <v>0</v>
      </c>
      <c r="E82" s="13">
        <v>0</v>
      </c>
      <c r="F82" s="15">
        <v>0</v>
      </c>
      <c r="G82" s="49">
        <v>0</v>
      </c>
      <c r="H82" s="13">
        <v>0</v>
      </c>
      <c r="I82" s="13">
        <v>0</v>
      </c>
      <c r="J82" s="13">
        <v>0</v>
      </c>
      <c r="K82" s="15">
        <v>0</v>
      </c>
      <c r="L82" s="49">
        <v>0</v>
      </c>
      <c r="M82" s="13">
        <v>0</v>
      </c>
      <c r="N82" s="13">
        <v>0</v>
      </c>
      <c r="O82" s="13">
        <v>0</v>
      </c>
      <c r="P82" s="13">
        <v>0</v>
      </c>
      <c r="Q82" s="34"/>
      <c r="R82" s="49">
        <v>3</v>
      </c>
      <c r="S82" s="13">
        <v>3</v>
      </c>
      <c r="T82" s="13">
        <v>0</v>
      </c>
      <c r="U82" s="13">
        <v>0</v>
      </c>
      <c r="V82" s="13">
        <v>0</v>
      </c>
      <c r="W82" s="34">
        <v>4</v>
      </c>
      <c r="X82" s="49">
        <v>2</v>
      </c>
      <c r="Y82" s="13">
        <v>0</v>
      </c>
      <c r="Z82" s="13">
        <v>1</v>
      </c>
      <c r="AA82" s="13">
        <v>0</v>
      </c>
      <c r="AB82" s="13">
        <v>1</v>
      </c>
      <c r="AC82" s="34">
        <v>2</v>
      </c>
      <c r="AE82" s="40">
        <f>L82+R82+X82</f>
        <v>5</v>
      </c>
      <c r="AF82" s="44">
        <f>(L82*Q82+R82*W82+X82*AC82)/(L82+R82+X82)</f>
        <v>3.2</v>
      </c>
      <c r="AG82" s="41">
        <f>(M82+N82+S82+T82+Y82+Z82)/AE82</f>
        <v>0.8</v>
      </c>
    </row>
    <row r="83" spans="1:33" ht="15" thickBot="1" x14ac:dyDescent="0.45">
      <c r="A83" s="57"/>
      <c r="B83" s="59"/>
      <c r="C83" s="14">
        <v>0</v>
      </c>
      <c r="D83" s="14">
        <v>0</v>
      </c>
      <c r="E83" s="14">
        <v>0</v>
      </c>
      <c r="F83" s="16">
        <v>0</v>
      </c>
      <c r="G83" s="50"/>
      <c r="H83" s="14">
        <v>0</v>
      </c>
      <c r="I83" s="14">
        <v>0</v>
      </c>
      <c r="J83" s="14">
        <v>0</v>
      </c>
      <c r="K83" s="16">
        <v>0</v>
      </c>
      <c r="L83" s="50"/>
      <c r="M83" s="14">
        <v>0</v>
      </c>
      <c r="N83" s="14">
        <v>0</v>
      </c>
      <c r="O83" s="14">
        <v>0</v>
      </c>
      <c r="P83" s="14">
        <v>0</v>
      </c>
      <c r="Q83" s="35"/>
      <c r="R83" s="50"/>
      <c r="S83" s="14">
        <v>1</v>
      </c>
      <c r="T83" s="14">
        <v>0</v>
      </c>
      <c r="U83" s="14">
        <v>0</v>
      </c>
      <c r="V83" s="14">
        <v>0</v>
      </c>
      <c r="W83" s="35"/>
      <c r="X83" s="50"/>
      <c r="Y83" s="14">
        <v>0</v>
      </c>
      <c r="Z83" s="14">
        <v>0.5</v>
      </c>
      <c r="AA83" s="14">
        <v>0</v>
      </c>
      <c r="AB83" s="14">
        <v>0.5</v>
      </c>
      <c r="AC83" s="35"/>
      <c r="AE83" s="42"/>
      <c r="AF83" s="45"/>
      <c r="AG83" s="43"/>
    </row>
    <row r="84" spans="1:33" x14ac:dyDescent="0.4">
      <c r="A84" s="56" t="s">
        <v>15</v>
      </c>
      <c r="B84" s="58">
        <v>0</v>
      </c>
      <c r="C84" s="13">
        <v>0</v>
      </c>
      <c r="D84" s="13">
        <v>0</v>
      </c>
      <c r="E84" s="13">
        <v>0</v>
      </c>
      <c r="F84" s="15">
        <v>0</v>
      </c>
      <c r="G84" s="49">
        <v>0</v>
      </c>
      <c r="H84" s="13">
        <v>0</v>
      </c>
      <c r="I84" s="13">
        <v>0</v>
      </c>
      <c r="J84" s="13">
        <v>0</v>
      </c>
      <c r="K84" s="15">
        <v>0</v>
      </c>
      <c r="L84" s="49">
        <v>2</v>
      </c>
      <c r="M84" s="13">
        <v>0</v>
      </c>
      <c r="N84" s="13">
        <v>1</v>
      </c>
      <c r="O84" s="13">
        <v>1</v>
      </c>
      <c r="P84" s="13">
        <v>0</v>
      </c>
      <c r="Q84" s="34">
        <v>2.5</v>
      </c>
      <c r="R84" s="49">
        <v>1</v>
      </c>
      <c r="S84" s="13">
        <v>0</v>
      </c>
      <c r="T84" s="13">
        <v>1</v>
      </c>
      <c r="U84" s="13">
        <v>0</v>
      </c>
      <c r="V84" s="13">
        <v>0</v>
      </c>
      <c r="W84" s="34">
        <v>3</v>
      </c>
      <c r="X84" s="49">
        <v>1</v>
      </c>
      <c r="Y84" s="13">
        <v>0</v>
      </c>
      <c r="Z84" s="13">
        <v>1</v>
      </c>
      <c r="AA84" s="13">
        <v>0</v>
      </c>
      <c r="AB84" s="13">
        <v>0</v>
      </c>
      <c r="AC84" s="34">
        <v>3</v>
      </c>
      <c r="AE84" s="40">
        <f>L84+R84+X84</f>
        <v>4</v>
      </c>
      <c r="AF84" s="44">
        <f>(L84*Q84+R84*W84+X84*AC84)/(L84+R84+X84)</f>
        <v>2.75</v>
      </c>
      <c r="AG84" s="41">
        <f>(M84+N84+S84+T84+Y84+Z84)/AE84</f>
        <v>0.75</v>
      </c>
    </row>
    <row r="85" spans="1:33" ht="15" thickBot="1" x14ac:dyDescent="0.45">
      <c r="A85" s="57"/>
      <c r="B85" s="59"/>
      <c r="C85" s="14">
        <v>0</v>
      </c>
      <c r="D85" s="14">
        <v>0</v>
      </c>
      <c r="E85" s="14">
        <v>0</v>
      </c>
      <c r="F85" s="16">
        <v>0</v>
      </c>
      <c r="G85" s="50"/>
      <c r="H85" s="14">
        <v>0</v>
      </c>
      <c r="I85" s="14">
        <v>0</v>
      </c>
      <c r="J85" s="14">
        <v>0</v>
      </c>
      <c r="K85" s="16">
        <v>0</v>
      </c>
      <c r="L85" s="50"/>
      <c r="M85" s="14">
        <v>0</v>
      </c>
      <c r="N85" s="14">
        <v>0.5</v>
      </c>
      <c r="O85" s="14">
        <v>0.5</v>
      </c>
      <c r="P85" s="14">
        <v>0</v>
      </c>
      <c r="Q85" s="35"/>
      <c r="R85" s="50"/>
      <c r="S85" s="14">
        <v>0</v>
      </c>
      <c r="T85" s="14">
        <v>1</v>
      </c>
      <c r="U85" s="14">
        <v>0</v>
      </c>
      <c r="V85" s="14">
        <v>0</v>
      </c>
      <c r="W85" s="35"/>
      <c r="X85" s="50"/>
      <c r="Y85" s="14">
        <v>0</v>
      </c>
      <c r="Z85" s="14">
        <v>1</v>
      </c>
      <c r="AA85" s="14">
        <v>0</v>
      </c>
      <c r="AB85" s="14">
        <v>0</v>
      </c>
      <c r="AC85" s="35"/>
      <c r="AE85" s="42"/>
      <c r="AF85" s="45"/>
      <c r="AG85" s="43"/>
    </row>
    <row r="86" spans="1:33" x14ac:dyDescent="0.4">
      <c r="A86" s="56" t="s">
        <v>16</v>
      </c>
      <c r="B86" s="58">
        <v>1</v>
      </c>
      <c r="C86" s="13">
        <v>0</v>
      </c>
      <c r="D86" s="13">
        <v>1</v>
      </c>
      <c r="E86" s="13">
        <v>0</v>
      </c>
      <c r="F86" s="15">
        <v>0</v>
      </c>
      <c r="G86" s="49">
        <v>0</v>
      </c>
      <c r="H86" s="13">
        <v>0</v>
      </c>
      <c r="I86" s="13">
        <v>0</v>
      </c>
      <c r="J86" s="13">
        <v>0</v>
      </c>
      <c r="K86" s="15">
        <v>0</v>
      </c>
      <c r="L86" s="49">
        <v>2</v>
      </c>
      <c r="M86" s="13">
        <v>0</v>
      </c>
      <c r="N86" s="13">
        <v>1</v>
      </c>
      <c r="O86" s="13">
        <v>1</v>
      </c>
      <c r="P86" s="13">
        <v>0</v>
      </c>
      <c r="Q86" s="34">
        <v>2.5</v>
      </c>
      <c r="R86" s="49">
        <v>0</v>
      </c>
      <c r="S86" s="13">
        <v>0</v>
      </c>
      <c r="T86" s="13">
        <v>0</v>
      </c>
      <c r="U86" s="13">
        <v>0</v>
      </c>
      <c r="V86" s="13">
        <v>0</v>
      </c>
      <c r="W86" s="34"/>
      <c r="X86" s="49">
        <v>1</v>
      </c>
      <c r="Y86" s="13">
        <v>1</v>
      </c>
      <c r="Z86" s="13">
        <v>0</v>
      </c>
      <c r="AA86" s="13">
        <v>0</v>
      </c>
      <c r="AB86" s="13">
        <v>0</v>
      </c>
      <c r="AC86" s="34">
        <v>4</v>
      </c>
      <c r="AE86" s="40">
        <f>L86+R86+X86</f>
        <v>3</v>
      </c>
      <c r="AF86" s="44">
        <f>(L86*Q86+R86*W86+X86*AC86)/(L86+R86+X86)</f>
        <v>3</v>
      </c>
      <c r="AG86" s="41">
        <f>(M86+N86+S86+T86+Y86+Z86)/AE86</f>
        <v>0.66666666666666663</v>
      </c>
    </row>
    <row r="87" spans="1:33" ht="15" thickBot="1" x14ac:dyDescent="0.45">
      <c r="A87" s="57"/>
      <c r="B87" s="59"/>
      <c r="C87" s="14">
        <v>0</v>
      </c>
      <c r="D87" s="14">
        <v>1</v>
      </c>
      <c r="E87" s="14">
        <v>0</v>
      </c>
      <c r="F87" s="16">
        <v>0</v>
      </c>
      <c r="G87" s="50"/>
      <c r="H87" s="14">
        <v>0</v>
      </c>
      <c r="I87" s="14">
        <v>0</v>
      </c>
      <c r="J87" s="14">
        <v>0</v>
      </c>
      <c r="K87" s="16">
        <v>0</v>
      </c>
      <c r="L87" s="50"/>
      <c r="M87" s="14">
        <v>0</v>
      </c>
      <c r="N87" s="14">
        <v>0.5</v>
      </c>
      <c r="O87" s="14">
        <v>0.5</v>
      </c>
      <c r="P87" s="14">
        <v>0</v>
      </c>
      <c r="Q87" s="35"/>
      <c r="R87" s="50"/>
      <c r="S87" s="14">
        <v>0</v>
      </c>
      <c r="T87" s="14">
        <v>0</v>
      </c>
      <c r="U87" s="14">
        <v>0</v>
      </c>
      <c r="V87" s="14">
        <v>0</v>
      </c>
      <c r="W87" s="35"/>
      <c r="X87" s="50"/>
      <c r="Y87" s="14">
        <v>1</v>
      </c>
      <c r="Z87" s="14">
        <v>0</v>
      </c>
      <c r="AA87" s="14">
        <v>0</v>
      </c>
      <c r="AB87" s="14">
        <v>0</v>
      </c>
      <c r="AC87" s="35"/>
      <c r="AE87" s="42"/>
      <c r="AF87" s="45"/>
      <c r="AG87" s="43"/>
    </row>
    <row r="88" spans="1:33" x14ac:dyDescent="0.4">
      <c r="A88" s="54" t="s">
        <v>17</v>
      </c>
      <c r="B88" s="58">
        <v>16</v>
      </c>
      <c r="C88" s="13">
        <v>0</v>
      </c>
      <c r="D88" s="13">
        <v>15</v>
      </c>
      <c r="E88" s="13">
        <v>1</v>
      </c>
      <c r="F88" s="15">
        <v>0</v>
      </c>
      <c r="G88" s="49">
        <v>11</v>
      </c>
      <c r="H88" s="13">
        <v>0</v>
      </c>
      <c r="I88" s="13">
        <v>11</v>
      </c>
      <c r="J88" s="13">
        <v>0</v>
      </c>
      <c r="K88" s="15">
        <v>0</v>
      </c>
      <c r="L88" s="49">
        <f>SUM(L80:L87)</f>
        <v>7</v>
      </c>
      <c r="M88" s="32">
        <f>M80+M82+M84+M86</f>
        <v>0</v>
      </c>
      <c r="N88" s="32">
        <f>N80+N82+N84+N86</f>
        <v>5</v>
      </c>
      <c r="O88" s="32">
        <f>O80+O82+O84+O86</f>
        <v>2</v>
      </c>
      <c r="P88" s="32">
        <f>P80+P82+P84+P86</f>
        <v>0</v>
      </c>
      <c r="Q88" s="34">
        <v>2.71</v>
      </c>
      <c r="R88" s="49">
        <f>SUM(R80:R87)</f>
        <v>13</v>
      </c>
      <c r="S88" s="32">
        <f>S80+S82+S84+S86</f>
        <v>3</v>
      </c>
      <c r="T88" s="32">
        <f>T80+T82+T84+T86</f>
        <v>10</v>
      </c>
      <c r="U88" s="32">
        <f>U80+U82+U84+U86</f>
        <v>0</v>
      </c>
      <c r="V88" s="32">
        <f>V80+V82+V84+V86</f>
        <v>0</v>
      </c>
      <c r="W88" s="34">
        <v>3.23</v>
      </c>
      <c r="X88" s="49">
        <f>SUM(X80:X87)</f>
        <v>8</v>
      </c>
      <c r="Y88" s="32">
        <f>Y80+Y82+Y84+Y86</f>
        <v>5</v>
      </c>
      <c r="Z88" s="32">
        <f>Z80+Z82+Z84+Z86</f>
        <v>2</v>
      </c>
      <c r="AA88" s="32">
        <f>AA80+AA82+AA84+AA86</f>
        <v>0</v>
      </c>
      <c r="AB88" s="32">
        <f>AB80+AB82+AB84+AB86</f>
        <v>1</v>
      </c>
      <c r="AC88" s="34">
        <v>3.38</v>
      </c>
      <c r="AE88" s="40">
        <f>L88+R88+X88</f>
        <v>28</v>
      </c>
      <c r="AF88" s="44">
        <f>(L88*Q88+R88*W88+X88*AC88)/(L88+R88+X88)</f>
        <v>3.1428571428571428</v>
      </c>
      <c r="AG88" s="41">
        <f>(M88+N88+S88+T88+Y88+Z88)/AE88</f>
        <v>0.8928571428571429</v>
      </c>
    </row>
    <row r="89" spans="1:33" ht="15" thickBot="1" x14ac:dyDescent="0.45">
      <c r="A89" s="55"/>
      <c r="B89" s="59"/>
      <c r="C89" s="14">
        <v>0</v>
      </c>
      <c r="D89" s="14">
        <v>0.94</v>
      </c>
      <c r="E89" s="14">
        <v>0.06</v>
      </c>
      <c r="F89" s="16">
        <v>0</v>
      </c>
      <c r="G89" s="50"/>
      <c r="H89" s="14">
        <v>0</v>
      </c>
      <c r="I89" s="14">
        <v>1</v>
      </c>
      <c r="J89" s="14">
        <v>0</v>
      </c>
      <c r="K89" s="16">
        <v>0</v>
      </c>
      <c r="L89" s="50"/>
      <c r="M89" s="31">
        <f>M88/L88</f>
        <v>0</v>
      </c>
      <c r="N89" s="31">
        <f>N88/L88</f>
        <v>0.7142857142857143</v>
      </c>
      <c r="O89" s="31">
        <f>O88/L88</f>
        <v>0.2857142857142857</v>
      </c>
      <c r="P89" s="31">
        <f>P88/L88</f>
        <v>0</v>
      </c>
      <c r="Q89" s="31"/>
      <c r="R89" s="50"/>
      <c r="S89" s="31">
        <f>S88/R88</f>
        <v>0.23076923076923078</v>
      </c>
      <c r="T89" s="31">
        <f>T88/R88</f>
        <v>0.76923076923076927</v>
      </c>
      <c r="U89" s="31">
        <f>U88/R88</f>
        <v>0</v>
      </c>
      <c r="V89" s="31">
        <f>V88/R88</f>
        <v>0</v>
      </c>
      <c r="W89" s="31"/>
      <c r="X89" s="50"/>
      <c r="Y89" s="31">
        <f>Y88/X88</f>
        <v>0.625</v>
      </c>
      <c r="Z89" s="31">
        <f>Z88/X88</f>
        <v>0.25</v>
      </c>
      <c r="AA89" s="31">
        <f>AA88/X88</f>
        <v>0</v>
      </c>
      <c r="AB89" s="31">
        <f>AB88/X88</f>
        <v>0.125</v>
      </c>
      <c r="AC89" s="31"/>
      <c r="AE89" s="42"/>
      <c r="AF89" s="45"/>
      <c r="AG89" s="43"/>
    </row>
    <row r="90" spans="1:33" ht="15" x14ac:dyDescent="0.4">
      <c r="A90" s="17"/>
    </row>
    <row r="92" spans="1:33" ht="15" x14ac:dyDescent="0.4">
      <c r="A92" s="17"/>
    </row>
    <row r="93" spans="1:33" ht="15.45" thickBot="1" x14ac:dyDescent="0.45">
      <c r="A93" s="17"/>
    </row>
    <row r="94" spans="1:33" ht="15" thickBot="1" x14ac:dyDescent="0.45">
      <c r="A94" s="24"/>
      <c r="B94" s="60" t="s">
        <v>27</v>
      </c>
      <c r="C94" s="52"/>
      <c r="D94" s="52"/>
      <c r="E94" s="52"/>
      <c r="F94" s="61"/>
      <c r="G94" s="51" t="s">
        <v>5</v>
      </c>
      <c r="H94" s="52"/>
      <c r="I94" s="52"/>
      <c r="J94" s="52"/>
      <c r="K94" s="61"/>
      <c r="L94" s="51" t="s">
        <v>6</v>
      </c>
      <c r="M94" s="52"/>
      <c r="N94" s="52"/>
      <c r="O94" s="52"/>
      <c r="P94" s="53"/>
      <c r="Q94" s="33"/>
      <c r="R94" s="51" t="s">
        <v>29</v>
      </c>
      <c r="S94" s="52"/>
      <c r="T94" s="52"/>
      <c r="U94" s="52"/>
      <c r="V94" s="53"/>
      <c r="W94" s="33"/>
      <c r="X94" s="60" t="s">
        <v>32</v>
      </c>
      <c r="Y94" s="52"/>
      <c r="Z94" s="52"/>
      <c r="AA94" s="52"/>
      <c r="AB94" s="52"/>
      <c r="AC94" s="53"/>
      <c r="AE94" s="62" t="s">
        <v>36</v>
      </c>
      <c r="AF94" s="63"/>
      <c r="AG94" s="64"/>
    </row>
    <row r="95" spans="1:33" ht="55.5" customHeight="1" thickBot="1" x14ac:dyDescent="0.45">
      <c r="A95" s="25"/>
      <c r="B95" s="4" t="s">
        <v>7</v>
      </c>
      <c r="C95" s="26" t="s">
        <v>8</v>
      </c>
      <c r="D95" s="26" t="s">
        <v>9</v>
      </c>
      <c r="E95" s="26" t="s">
        <v>20</v>
      </c>
      <c r="F95" s="27" t="s">
        <v>11</v>
      </c>
      <c r="G95" s="7" t="s">
        <v>7</v>
      </c>
      <c r="H95" s="5" t="s">
        <v>8</v>
      </c>
      <c r="I95" s="5" t="s">
        <v>9</v>
      </c>
      <c r="J95" s="5" t="s">
        <v>20</v>
      </c>
      <c r="K95" s="6" t="s">
        <v>11</v>
      </c>
      <c r="L95" s="7" t="s">
        <v>7</v>
      </c>
      <c r="M95" s="5" t="s">
        <v>8</v>
      </c>
      <c r="N95" s="5" t="s">
        <v>9</v>
      </c>
      <c r="O95" s="5" t="s">
        <v>20</v>
      </c>
      <c r="P95" s="5" t="s">
        <v>11</v>
      </c>
      <c r="Q95" s="5" t="s">
        <v>34</v>
      </c>
      <c r="R95" s="7" t="s">
        <v>7</v>
      </c>
      <c r="S95" s="5" t="s">
        <v>8</v>
      </c>
      <c r="T95" s="5" t="s">
        <v>9</v>
      </c>
      <c r="U95" s="5" t="s">
        <v>20</v>
      </c>
      <c r="V95" s="5" t="s">
        <v>11</v>
      </c>
      <c r="W95" s="5" t="s">
        <v>34</v>
      </c>
      <c r="X95" s="7" t="s">
        <v>7</v>
      </c>
      <c r="Y95" s="5" t="s">
        <v>8</v>
      </c>
      <c r="Z95" s="5" t="s">
        <v>9</v>
      </c>
      <c r="AA95" s="5" t="s">
        <v>20</v>
      </c>
      <c r="AB95" s="5" t="s">
        <v>11</v>
      </c>
      <c r="AC95" s="5" t="s">
        <v>34</v>
      </c>
      <c r="AE95" s="38" t="s">
        <v>7</v>
      </c>
      <c r="AF95" s="46" t="s">
        <v>34</v>
      </c>
      <c r="AG95" s="39" t="s">
        <v>35</v>
      </c>
    </row>
    <row r="96" spans="1:33" ht="29.6" thickBot="1" x14ac:dyDescent="0.45">
      <c r="A96" s="8" t="s">
        <v>24</v>
      </c>
      <c r="B96" s="10"/>
      <c r="C96" s="9"/>
      <c r="D96" s="9"/>
      <c r="E96" s="9"/>
      <c r="F96" s="11"/>
      <c r="G96" s="9"/>
      <c r="H96" s="9"/>
      <c r="I96" s="9"/>
      <c r="J96" s="9"/>
      <c r="K96" s="11"/>
      <c r="L96" s="9"/>
      <c r="M96" s="9"/>
      <c r="N96" s="9"/>
      <c r="O96" s="9"/>
      <c r="P96" s="9"/>
      <c r="Q96" s="9"/>
      <c r="R96" s="9"/>
      <c r="S96" s="9"/>
      <c r="T96" s="9"/>
      <c r="U96" s="9"/>
      <c r="V96" s="9"/>
      <c r="W96" s="9"/>
      <c r="X96" s="9"/>
      <c r="Y96" s="9"/>
      <c r="Z96" s="9"/>
      <c r="AA96" s="9"/>
      <c r="AB96" s="9"/>
      <c r="AC96" s="9"/>
      <c r="AE96" s="47"/>
      <c r="AF96" s="9"/>
      <c r="AG96" s="9"/>
    </row>
    <row r="97" spans="1:33" x14ac:dyDescent="0.4">
      <c r="A97" s="56" t="s">
        <v>13</v>
      </c>
      <c r="B97" s="58">
        <v>15</v>
      </c>
      <c r="C97" s="13">
        <v>0</v>
      </c>
      <c r="D97" s="13">
        <v>14</v>
      </c>
      <c r="E97" s="13">
        <v>1</v>
      </c>
      <c r="F97" s="15">
        <v>0</v>
      </c>
      <c r="G97" s="49">
        <v>11</v>
      </c>
      <c r="H97" s="13">
        <v>0</v>
      </c>
      <c r="I97" s="13">
        <v>11</v>
      </c>
      <c r="J97" s="13">
        <v>0</v>
      </c>
      <c r="K97" s="15">
        <v>0</v>
      </c>
      <c r="L97" s="49">
        <v>3</v>
      </c>
      <c r="M97" s="13">
        <v>0</v>
      </c>
      <c r="N97" s="13">
        <v>3</v>
      </c>
      <c r="O97" s="13">
        <v>0</v>
      </c>
      <c r="P97" s="13">
        <v>0</v>
      </c>
      <c r="Q97" s="34">
        <v>3</v>
      </c>
      <c r="R97" s="49">
        <v>9</v>
      </c>
      <c r="S97" s="13">
        <v>0</v>
      </c>
      <c r="T97" s="13">
        <v>9</v>
      </c>
      <c r="U97" s="13">
        <v>0</v>
      </c>
      <c r="V97" s="13">
        <v>0</v>
      </c>
      <c r="W97" s="34">
        <v>3</v>
      </c>
      <c r="X97" s="49">
        <v>4</v>
      </c>
      <c r="Y97" s="13">
        <v>1</v>
      </c>
      <c r="Z97" s="13">
        <v>3</v>
      </c>
      <c r="AA97" s="13">
        <v>0</v>
      </c>
      <c r="AB97" s="13">
        <v>0</v>
      </c>
      <c r="AC97" s="34">
        <v>3.25</v>
      </c>
      <c r="AE97" s="40">
        <f>L97+R97+X97</f>
        <v>16</v>
      </c>
      <c r="AF97" s="44">
        <f>(L97*Q97+R97*W97+X97*AC97)/(L97+R97+X97)</f>
        <v>3.0625</v>
      </c>
      <c r="AG97" s="41">
        <f>(M97+N97+S97+T97+Y97+Z97)/AE97</f>
        <v>1</v>
      </c>
    </row>
    <row r="98" spans="1:33" ht="15" thickBot="1" x14ac:dyDescent="0.45">
      <c r="A98" s="57"/>
      <c r="B98" s="59"/>
      <c r="C98" s="14">
        <v>0</v>
      </c>
      <c r="D98" s="14">
        <v>0.93</v>
      </c>
      <c r="E98" s="14">
        <v>7.0000000000000007E-2</v>
      </c>
      <c r="F98" s="16">
        <v>0</v>
      </c>
      <c r="G98" s="50"/>
      <c r="H98" s="14">
        <v>0</v>
      </c>
      <c r="I98" s="14">
        <v>1</v>
      </c>
      <c r="J98" s="14">
        <v>0</v>
      </c>
      <c r="K98" s="16">
        <v>0</v>
      </c>
      <c r="L98" s="50"/>
      <c r="M98" s="14">
        <v>0</v>
      </c>
      <c r="N98" s="14">
        <v>1</v>
      </c>
      <c r="O98" s="14">
        <v>0</v>
      </c>
      <c r="P98" s="14">
        <v>0</v>
      </c>
      <c r="Q98" s="35"/>
      <c r="R98" s="50"/>
      <c r="S98" s="14">
        <v>0</v>
      </c>
      <c r="T98" s="14">
        <v>1</v>
      </c>
      <c r="U98" s="14">
        <v>0</v>
      </c>
      <c r="V98" s="14">
        <v>0</v>
      </c>
      <c r="W98" s="35"/>
      <c r="X98" s="50"/>
      <c r="Y98" s="14">
        <v>0.25</v>
      </c>
      <c r="Z98" s="14">
        <v>0.75</v>
      </c>
      <c r="AA98" s="14">
        <v>0</v>
      </c>
      <c r="AB98" s="14">
        <v>0</v>
      </c>
      <c r="AC98" s="35"/>
      <c r="AE98" s="42"/>
      <c r="AF98" s="45"/>
      <c r="AG98" s="43"/>
    </row>
    <row r="99" spans="1:33" x14ac:dyDescent="0.4">
      <c r="A99" s="56" t="s">
        <v>14</v>
      </c>
      <c r="B99" s="58">
        <v>0</v>
      </c>
      <c r="C99" s="13">
        <v>0</v>
      </c>
      <c r="D99" s="13">
        <v>0</v>
      </c>
      <c r="E99" s="13">
        <v>0</v>
      </c>
      <c r="F99" s="15">
        <v>0</v>
      </c>
      <c r="G99" s="49">
        <v>0</v>
      </c>
      <c r="H99" s="13">
        <v>0</v>
      </c>
      <c r="I99" s="13">
        <v>0</v>
      </c>
      <c r="J99" s="13">
        <v>0</v>
      </c>
      <c r="K99" s="15">
        <v>0</v>
      </c>
      <c r="L99" s="49">
        <v>0</v>
      </c>
      <c r="M99" s="13">
        <v>0</v>
      </c>
      <c r="N99" s="13">
        <v>0</v>
      </c>
      <c r="O99" s="13">
        <v>0</v>
      </c>
      <c r="P99" s="13">
        <v>0</v>
      </c>
      <c r="Q99" s="34"/>
      <c r="R99" s="49">
        <v>3</v>
      </c>
      <c r="S99" s="13">
        <v>2</v>
      </c>
      <c r="T99" s="13">
        <v>1</v>
      </c>
      <c r="U99" s="13">
        <v>0</v>
      </c>
      <c r="V99" s="13">
        <v>0</v>
      </c>
      <c r="W99" s="34">
        <v>3.67</v>
      </c>
      <c r="X99" s="49">
        <v>2</v>
      </c>
      <c r="Y99" s="13">
        <v>0</v>
      </c>
      <c r="Z99" s="13">
        <v>1</v>
      </c>
      <c r="AA99" s="13">
        <v>0</v>
      </c>
      <c r="AB99" s="13">
        <v>1</v>
      </c>
      <c r="AC99" s="34">
        <v>2</v>
      </c>
      <c r="AE99" s="40">
        <f>L99+R99+X99</f>
        <v>5</v>
      </c>
      <c r="AF99" s="44">
        <f>(L99*Q99+R99*W99+X99*AC99)/(L99+R99+X99)</f>
        <v>3.0019999999999998</v>
      </c>
      <c r="AG99" s="41">
        <f>(M99+N99+S99+T99+Y99+Z99)/AE99</f>
        <v>0.8</v>
      </c>
    </row>
    <row r="100" spans="1:33" ht="15" thickBot="1" x14ac:dyDescent="0.45">
      <c r="A100" s="57"/>
      <c r="B100" s="59"/>
      <c r="C100" s="14">
        <v>0</v>
      </c>
      <c r="D100" s="14">
        <v>0</v>
      </c>
      <c r="E100" s="14">
        <v>0</v>
      </c>
      <c r="F100" s="16">
        <v>0</v>
      </c>
      <c r="G100" s="50"/>
      <c r="H100" s="14">
        <v>0</v>
      </c>
      <c r="I100" s="14">
        <v>0</v>
      </c>
      <c r="J100" s="14">
        <v>0</v>
      </c>
      <c r="K100" s="16">
        <v>0</v>
      </c>
      <c r="L100" s="50"/>
      <c r="M100" s="14">
        <v>0</v>
      </c>
      <c r="N100" s="14">
        <v>0</v>
      </c>
      <c r="O100" s="14">
        <v>0</v>
      </c>
      <c r="P100" s="14">
        <v>0</v>
      </c>
      <c r="Q100" s="35"/>
      <c r="R100" s="50"/>
      <c r="S100" s="14">
        <v>0.67</v>
      </c>
      <c r="T100" s="14">
        <v>0.33</v>
      </c>
      <c r="U100" s="14">
        <v>0</v>
      </c>
      <c r="V100" s="14">
        <v>0</v>
      </c>
      <c r="W100" s="35"/>
      <c r="X100" s="50"/>
      <c r="Y100" s="14">
        <v>0</v>
      </c>
      <c r="Z100" s="14">
        <v>0.5</v>
      </c>
      <c r="AA100" s="14">
        <v>0</v>
      </c>
      <c r="AB100" s="14">
        <v>0.5</v>
      </c>
      <c r="AC100" s="35"/>
      <c r="AE100" s="42"/>
      <c r="AF100" s="45"/>
      <c r="AG100" s="43"/>
    </row>
    <row r="101" spans="1:33" x14ac:dyDescent="0.4">
      <c r="A101" s="56" t="s">
        <v>15</v>
      </c>
      <c r="B101" s="58">
        <v>0</v>
      </c>
      <c r="C101" s="13">
        <v>0</v>
      </c>
      <c r="D101" s="13">
        <v>0</v>
      </c>
      <c r="E101" s="13">
        <v>0</v>
      </c>
      <c r="F101" s="15">
        <v>0</v>
      </c>
      <c r="G101" s="49">
        <v>0</v>
      </c>
      <c r="H101" s="13">
        <v>0</v>
      </c>
      <c r="I101" s="13">
        <v>0</v>
      </c>
      <c r="J101" s="13">
        <v>0</v>
      </c>
      <c r="K101" s="15">
        <v>0</v>
      </c>
      <c r="L101" s="49">
        <v>2</v>
      </c>
      <c r="M101" s="13">
        <v>0</v>
      </c>
      <c r="N101" s="13">
        <v>2</v>
      </c>
      <c r="O101" s="13">
        <v>0</v>
      </c>
      <c r="P101" s="13">
        <v>0</v>
      </c>
      <c r="Q101" s="34">
        <v>3</v>
      </c>
      <c r="R101" s="49">
        <v>1</v>
      </c>
      <c r="S101" s="13">
        <v>0</v>
      </c>
      <c r="T101" s="13">
        <v>1</v>
      </c>
      <c r="U101" s="13">
        <v>0</v>
      </c>
      <c r="V101" s="13">
        <v>0</v>
      </c>
      <c r="W101" s="34">
        <v>3</v>
      </c>
      <c r="X101" s="49">
        <v>1</v>
      </c>
      <c r="Y101" s="13">
        <v>0</v>
      </c>
      <c r="Z101" s="13">
        <v>1</v>
      </c>
      <c r="AA101" s="13">
        <v>0</v>
      </c>
      <c r="AB101" s="13">
        <v>0</v>
      </c>
      <c r="AC101" s="34">
        <v>3</v>
      </c>
      <c r="AE101" s="40">
        <f>L101+R101+X101</f>
        <v>4</v>
      </c>
      <c r="AF101" s="44">
        <f>(L101*Q101+R101*W101+X101*AC101)/(L101+R101+X101)</f>
        <v>3</v>
      </c>
      <c r="AG101" s="41">
        <f>(M101+N101+S101+T101+Y101+Z101)/AE101</f>
        <v>1</v>
      </c>
    </row>
    <row r="102" spans="1:33" ht="15" thickBot="1" x14ac:dyDescent="0.45">
      <c r="A102" s="57"/>
      <c r="B102" s="59"/>
      <c r="C102" s="14">
        <v>0</v>
      </c>
      <c r="D102" s="14">
        <v>0</v>
      </c>
      <c r="E102" s="14">
        <v>0</v>
      </c>
      <c r="F102" s="16">
        <v>0</v>
      </c>
      <c r="G102" s="50"/>
      <c r="H102" s="14">
        <v>0</v>
      </c>
      <c r="I102" s="14">
        <v>0</v>
      </c>
      <c r="J102" s="14">
        <v>0</v>
      </c>
      <c r="K102" s="16">
        <v>0</v>
      </c>
      <c r="L102" s="50"/>
      <c r="M102" s="14">
        <v>0</v>
      </c>
      <c r="N102" s="14">
        <v>1</v>
      </c>
      <c r="O102" s="14">
        <v>0</v>
      </c>
      <c r="P102" s="14">
        <v>0</v>
      </c>
      <c r="Q102" s="35"/>
      <c r="R102" s="50"/>
      <c r="S102" s="14">
        <v>0</v>
      </c>
      <c r="T102" s="14">
        <v>10</v>
      </c>
      <c r="U102" s="14">
        <v>0</v>
      </c>
      <c r="V102" s="14">
        <v>0</v>
      </c>
      <c r="W102" s="35"/>
      <c r="X102" s="50"/>
      <c r="Y102" s="14">
        <v>0</v>
      </c>
      <c r="Z102" s="14">
        <v>1</v>
      </c>
      <c r="AA102" s="14">
        <v>0</v>
      </c>
      <c r="AB102" s="14">
        <v>0</v>
      </c>
      <c r="AC102" s="35"/>
      <c r="AE102" s="42"/>
      <c r="AF102" s="45"/>
      <c r="AG102" s="43"/>
    </row>
    <row r="103" spans="1:33" x14ac:dyDescent="0.4">
      <c r="A103" s="56" t="s">
        <v>16</v>
      </c>
      <c r="B103" s="58">
        <v>1</v>
      </c>
      <c r="C103" s="13">
        <v>0</v>
      </c>
      <c r="D103" s="13">
        <v>1</v>
      </c>
      <c r="E103" s="13">
        <v>0</v>
      </c>
      <c r="F103" s="15">
        <v>0</v>
      </c>
      <c r="G103" s="49">
        <v>0</v>
      </c>
      <c r="H103" s="13">
        <v>0</v>
      </c>
      <c r="I103" s="13">
        <v>0</v>
      </c>
      <c r="J103" s="13">
        <v>0</v>
      </c>
      <c r="K103" s="15">
        <v>0</v>
      </c>
      <c r="L103" s="49">
        <v>2</v>
      </c>
      <c r="M103" s="13">
        <v>0</v>
      </c>
      <c r="N103" s="13">
        <v>1</v>
      </c>
      <c r="O103" s="13">
        <v>1</v>
      </c>
      <c r="P103" s="13">
        <v>0</v>
      </c>
      <c r="Q103" s="34">
        <v>2.5</v>
      </c>
      <c r="R103" s="49">
        <v>0</v>
      </c>
      <c r="S103" s="13">
        <v>0</v>
      </c>
      <c r="T103" s="13">
        <v>0</v>
      </c>
      <c r="U103" s="13">
        <v>0</v>
      </c>
      <c r="V103" s="13">
        <v>0</v>
      </c>
      <c r="W103" s="34"/>
      <c r="X103" s="49">
        <v>1</v>
      </c>
      <c r="Y103" s="13">
        <v>0</v>
      </c>
      <c r="Z103" s="13">
        <v>1</v>
      </c>
      <c r="AA103" s="13">
        <v>0</v>
      </c>
      <c r="AB103" s="13">
        <v>0</v>
      </c>
      <c r="AC103" s="34">
        <v>3</v>
      </c>
      <c r="AE103" s="40">
        <f>L103+R103+X103</f>
        <v>3</v>
      </c>
      <c r="AF103" s="44">
        <f>(L103*Q103+R103*W103+X103*AC103)/(L103+R103+X103)</f>
        <v>2.6666666666666665</v>
      </c>
      <c r="AG103" s="41">
        <f>(M103+N103+S103+T103+Y103+Z103)/AE103</f>
        <v>0.66666666666666663</v>
      </c>
    </row>
    <row r="104" spans="1:33" ht="15" thickBot="1" x14ac:dyDescent="0.45">
      <c r="A104" s="57"/>
      <c r="B104" s="59"/>
      <c r="C104" s="14">
        <v>0</v>
      </c>
      <c r="D104" s="14">
        <v>1</v>
      </c>
      <c r="E104" s="14">
        <v>0</v>
      </c>
      <c r="F104" s="16">
        <v>0</v>
      </c>
      <c r="G104" s="50"/>
      <c r="H104" s="14">
        <v>0</v>
      </c>
      <c r="I104" s="14">
        <v>0</v>
      </c>
      <c r="J104" s="14">
        <v>0</v>
      </c>
      <c r="K104" s="16">
        <v>0</v>
      </c>
      <c r="L104" s="50"/>
      <c r="M104" s="14">
        <v>0</v>
      </c>
      <c r="N104" s="14">
        <v>0.5</v>
      </c>
      <c r="O104" s="14">
        <v>0.5</v>
      </c>
      <c r="P104" s="14">
        <v>0</v>
      </c>
      <c r="Q104" s="35"/>
      <c r="R104" s="50"/>
      <c r="S104" s="14">
        <v>0</v>
      </c>
      <c r="T104" s="14">
        <v>0</v>
      </c>
      <c r="U104" s="14">
        <v>0</v>
      </c>
      <c r="V104" s="14">
        <v>0</v>
      </c>
      <c r="W104" s="35"/>
      <c r="X104" s="50"/>
      <c r="Y104" s="14">
        <v>0</v>
      </c>
      <c r="Z104" s="14">
        <v>1</v>
      </c>
      <c r="AA104" s="14">
        <v>0</v>
      </c>
      <c r="AB104" s="14">
        <v>0</v>
      </c>
      <c r="AC104" s="35"/>
      <c r="AE104" s="42"/>
      <c r="AF104" s="45"/>
      <c r="AG104" s="43"/>
    </row>
    <row r="105" spans="1:33" x14ac:dyDescent="0.4">
      <c r="A105" s="54" t="s">
        <v>17</v>
      </c>
      <c r="B105" s="58">
        <v>16</v>
      </c>
      <c r="C105" s="13">
        <v>0</v>
      </c>
      <c r="D105" s="13">
        <v>15</v>
      </c>
      <c r="E105" s="13">
        <v>1</v>
      </c>
      <c r="F105" s="15">
        <v>0</v>
      </c>
      <c r="G105" s="49">
        <v>11</v>
      </c>
      <c r="H105" s="13">
        <v>0</v>
      </c>
      <c r="I105" s="13">
        <v>11</v>
      </c>
      <c r="J105" s="13">
        <v>0</v>
      </c>
      <c r="K105" s="15">
        <v>0</v>
      </c>
      <c r="L105" s="49">
        <f>SUM(L97:L104)</f>
        <v>7</v>
      </c>
      <c r="M105" s="32">
        <f>M97+M99+M101+M103</f>
        <v>0</v>
      </c>
      <c r="N105" s="32">
        <f>N97+N99+N101+N103</f>
        <v>6</v>
      </c>
      <c r="O105" s="32">
        <f>O97+O99+O101+O103</f>
        <v>1</v>
      </c>
      <c r="P105" s="32">
        <f>P97+P99+P101+P103</f>
        <v>0</v>
      </c>
      <c r="Q105" s="34">
        <v>2.86</v>
      </c>
      <c r="R105" s="49">
        <f>SUM(R97:R104)</f>
        <v>13</v>
      </c>
      <c r="S105" s="32">
        <f>S97+S99+S101+S103</f>
        <v>2</v>
      </c>
      <c r="T105" s="32">
        <f>T97+T99+T101+T103</f>
        <v>11</v>
      </c>
      <c r="U105" s="32">
        <f>U97+U99+U101+U103</f>
        <v>0</v>
      </c>
      <c r="V105" s="32">
        <f>V97+V99+V101+V103</f>
        <v>0</v>
      </c>
      <c r="W105" s="34">
        <v>3.15</v>
      </c>
      <c r="X105" s="49">
        <f>SUM(X97:X104)</f>
        <v>8</v>
      </c>
      <c r="Y105" s="32">
        <f>Y97+Y99+Y101+Y103</f>
        <v>1</v>
      </c>
      <c r="Z105" s="32">
        <f>Z97+Z99+Z101+Z103</f>
        <v>6</v>
      </c>
      <c r="AA105" s="32">
        <f>AA97+AA99+AA101+AA103</f>
        <v>0</v>
      </c>
      <c r="AB105" s="32">
        <f>AB97+AB99+AB101+AB103</f>
        <v>1</v>
      </c>
      <c r="AC105" s="34">
        <v>2.88</v>
      </c>
      <c r="AE105" s="40">
        <f>L105+R105+X105</f>
        <v>28</v>
      </c>
      <c r="AF105" s="44">
        <f>(L105*Q105+R105*W105+X105*AC105)/(L105+R105+X105)</f>
        <v>3.0003571428571427</v>
      </c>
      <c r="AG105" s="41">
        <f>(M105+N105+S105+T105+Y105+Z105)/AE105</f>
        <v>0.9285714285714286</v>
      </c>
    </row>
    <row r="106" spans="1:33" ht="15" thickBot="1" x14ac:dyDescent="0.45">
      <c r="A106" s="55"/>
      <c r="B106" s="59"/>
      <c r="C106" s="14">
        <v>0</v>
      </c>
      <c r="D106" s="14">
        <v>0.94</v>
      </c>
      <c r="E106" s="14">
        <v>0.06</v>
      </c>
      <c r="F106" s="16">
        <v>0</v>
      </c>
      <c r="G106" s="50"/>
      <c r="H106" s="14">
        <v>0</v>
      </c>
      <c r="I106" s="14">
        <v>1</v>
      </c>
      <c r="J106" s="14">
        <v>0</v>
      </c>
      <c r="K106" s="16">
        <v>0</v>
      </c>
      <c r="L106" s="50"/>
      <c r="M106" s="31">
        <f>M105/L105</f>
        <v>0</v>
      </c>
      <c r="N106" s="31">
        <f>N105/L105</f>
        <v>0.8571428571428571</v>
      </c>
      <c r="O106" s="31">
        <f>O105/L105</f>
        <v>0.14285714285714285</v>
      </c>
      <c r="P106" s="31">
        <f>P105/L105</f>
        <v>0</v>
      </c>
      <c r="Q106" s="31"/>
      <c r="R106" s="50"/>
      <c r="S106" s="31">
        <f>S105/R105</f>
        <v>0.15384615384615385</v>
      </c>
      <c r="T106" s="31">
        <f>T105/R105</f>
        <v>0.84615384615384615</v>
      </c>
      <c r="U106" s="31">
        <f>U105/R105</f>
        <v>0</v>
      </c>
      <c r="V106" s="31">
        <f>V105/R105</f>
        <v>0</v>
      </c>
      <c r="W106" s="31"/>
      <c r="X106" s="50"/>
      <c r="Y106" s="31">
        <f>Y105/X105</f>
        <v>0.125</v>
      </c>
      <c r="Z106" s="31">
        <f>Z105/X105</f>
        <v>0.75</v>
      </c>
      <c r="AA106" s="31">
        <f>AA105/X105</f>
        <v>0</v>
      </c>
      <c r="AB106" s="31">
        <f>AB105/X105</f>
        <v>0.125</v>
      </c>
      <c r="AC106" s="31"/>
      <c r="AE106" s="42"/>
      <c r="AF106" s="45"/>
      <c r="AG106" s="43"/>
    </row>
    <row r="107" spans="1:33" ht="24.45" thickBot="1" x14ac:dyDescent="0.45">
      <c r="A107" s="8" t="s">
        <v>25</v>
      </c>
      <c r="B107" s="10"/>
      <c r="C107" s="9"/>
      <c r="D107" s="9"/>
      <c r="E107" s="9"/>
      <c r="F107" s="11"/>
      <c r="G107" s="9"/>
      <c r="H107" s="9"/>
      <c r="I107" s="9"/>
      <c r="J107" s="9"/>
      <c r="K107" s="11"/>
      <c r="L107" s="9"/>
      <c r="M107" s="9"/>
      <c r="N107" s="9"/>
      <c r="O107" s="9"/>
      <c r="P107" s="9"/>
      <c r="Q107" s="9"/>
      <c r="R107" s="9"/>
      <c r="S107" s="9"/>
      <c r="T107" s="9"/>
      <c r="U107" s="9"/>
      <c r="V107" s="9"/>
      <c r="W107" s="9"/>
      <c r="X107" s="9"/>
      <c r="Y107" s="9"/>
      <c r="Z107" s="9"/>
      <c r="AA107" s="9"/>
      <c r="AB107" s="9"/>
      <c r="AC107" s="9"/>
      <c r="AE107" s="47"/>
      <c r="AF107" s="9"/>
      <c r="AG107" s="9"/>
    </row>
    <row r="108" spans="1:33" x14ac:dyDescent="0.4">
      <c r="A108" s="56" t="s">
        <v>13</v>
      </c>
      <c r="B108" s="58">
        <v>15</v>
      </c>
      <c r="C108" s="13">
        <v>0</v>
      </c>
      <c r="D108" s="13">
        <v>15</v>
      </c>
      <c r="E108" s="13">
        <v>0</v>
      </c>
      <c r="F108" s="15">
        <v>0</v>
      </c>
      <c r="G108" s="49">
        <v>11</v>
      </c>
      <c r="H108" s="13">
        <v>0</v>
      </c>
      <c r="I108" s="13">
        <v>11</v>
      </c>
      <c r="J108" s="13">
        <v>0</v>
      </c>
      <c r="K108" s="15">
        <v>0</v>
      </c>
      <c r="L108" s="49">
        <v>3</v>
      </c>
      <c r="M108" s="13">
        <v>1</v>
      </c>
      <c r="N108" s="13">
        <v>1</v>
      </c>
      <c r="O108" s="13">
        <v>1</v>
      </c>
      <c r="P108" s="13">
        <v>0</v>
      </c>
      <c r="Q108" s="34">
        <v>3</v>
      </c>
      <c r="R108" s="49">
        <v>9</v>
      </c>
      <c r="S108" s="13">
        <v>0</v>
      </c>
      <c r="T108" s="13">
        <v>7</v>
      </c>
      <c r="U108" s="13">
        <v>2</v>
      </c>
      <c r="V108" s="13">
        <v>0</v>
      </c>
      <c r="W108" s="34">
        <v>2.78</v>
      </c>
      <c r="X108" s="49">
        <v>4</v>
      </c>
      <c r="Y108" s="13">
        <v>4</v>
      </c>
      <c r="Z108" s="13">
        <v>0</v>
      </c>
      <c r="AA108" s="13">
        <v>0</v>
      </c>
      <c r="AB108" s="13">
        <v>0</v>
      </c>
      <c r="AC108" s="34">
        <v>4</v>
      </c>
      <c r="AE108" s="40">
        <f>L108+R108+X108</f>
        <v>16</v>
      </c>
      <c r="AF108" s="44">
        <f>(L108*Q108+R108*W108+X108*AC108)/(L108+R108+X108)</f>
        <v>3.1262499999999998</v>
      </c>
      <c r="AG108" s="41">
        <f>(M108+N108+S108+T108+Y108+Z108)/AE108</f>
        <v>0.8125</v>
      </c>
    </row>
    <row r="109" spans="1:33" ht="15" thickBot="1" x14ac:dyDescent="0.45">
      <c r="A109" s="57"/>
      <c r="B109" s="59"/>
      <c r="C109" s="14">
        <v>0</v>
      </c>
      <c r="D109" s="14">
        <v>1</v>
      </c>
      <c r="E109" s="14">
        <v>0</v>
      </c>
      <c r="F109" s="16">
        <v>0</v>
      </c>
      <c r="G109" s="50"/>
      <c r="H109" s="14">
        <v>0</v>
      </c>
      <c r="I109" s="14">
        <v>1</v>
      </c>
      <c r="J109" s="14">
        <v>0</v>
      </c>
      <c r="K109" s="16">
        <v>0</v>
      </c>
      <c r="L109" s="50"/>
      <c r="M109" s="14">
        <v>0.33</v>
      </c>
      <c r="N109" s="14">
        <v>0.33</v>
      </c>
      <c r="O109" s="14">
        <v>0.33</v>
      </c>
      <c r="P109" s="14">
        <v>0</v>
      </c>
      <c r="Q109" s="35"/>
      <c r="R109" s="50"/>
      <c r="S109" s="14">
        <v>0</v>
      </c>
      <c r="T109" s="14">
        <v>0.78</v>
      </c>
      <c r="U109" s="14">
        <v>0.22</v>
      </c>
      <c r="V109" s="14">
        <v>0</v>
      </c>
      <c r="W109" s="35"/>
      <c r="X109" s="50"/>
      <c r="Y109" s="14">
        <v>1</v>
      </c>
      <c r="Z109" s="14">
        <v>0</v>
      </c>
      <c r="AA109" s="14">
        <v>0</v>
      </c>
      <c r="AB109" s="14">
        <v>0</v>
      </c>
      <c r="AC109" s="35"/>
      <c r="AE109" s="42"/>
      <c r="AF109" s="45"/>
      <c r="AG109" s="43"/>
    </row>
    <row r="110" spans="1:33" x14ac:dyDescent="0.4">
      <c r="A110" s="56" t="s">
        <v>14</v>
      </c>
      <c r="B110" s="58">
        <v>0</v>
      </c>
      <c r="C110" s="13">
        <v>0</v>
      </c>
      <c r="D110" s="13">
        <v>0</v>
      </c>
      <c r="E110" s="13">
        <v>0</v>
      </c>
      <c r="F110" s="15">
        <v>0</v>
      </c>
      <c r="G110" s="49">
        <v>0</v>
      </c>
      <c r="H110" s="13">
        <v>0</v>
      </c>
      <c r="I110" s="13">
        <v>0</v>
      </c>
      <c r="J110" s="13">
        <v>0</v>
      </c>
      <c r="K110" s="15">
        <v>0</v>
      </c>
      <c r="L110" s="49">
        <v>0</v>
      </c>
      <c r="M110" s="13">
        <v>0</v>
      </c>
      <c r="N110" s="13">
        <v>0</v>
      </c>
      <c r="O110" s="13">
        <v>0</v>
      </c>
      <c r="P110" s="13">
        <v>0</v>
      </c>
      <c r="Q110" s="34"/>
      <c r="R110" s="49">
        <v>3</v>
      </c>
      <c r="S110" s="13">
        <v>2</v>
      </c>
      <c r="T110" s="13">
        <v>1</v>
      </c>
      <c r="U110" s="13">
        <v>0</v>
      </c>
      <c r="V110" s="13">
        <v>0</v>
      </c>
      <c r="W110" s="34">
        <v>3.67</v>
      </c>
      <c r="X110" s="49">
        <v>2</v>
      </c>
      <c r="Y110" s="13">
        <v>1</v>
      </c>
      <c r="Z110" s="13">
        <v>0</v>
      </c>
      <c r="AA110" s="13">
        <v>0</v>
      </c>
      <c r="AB110" s="13">
        <v>1</v>
      </c>
      <c r="AC110" s="34">
        <v>2.5</v>
      </c>
      <c r="AE110" s="40">
        <f>L110+R110+X110</f>
        <v>5</v>
      </c>
      <c r="AF110" s="44">
        <f>(L110*Q110+R110*W110+X110*AC110)/(L110+R110+X110)</f>
        <v>3.2019999999999995</v>
      </c>
      <c r="AG110" s="41">
        <f>(M110+N110+S110+T110+Y110+Z110)/AE110</f>
        <v>0.8</v>
      </c>
    </row>
    <row r="111" spans="1:33" ht="15" thickBot="1" x14ac:dyDescent="0.45">
      <c r="A111" s="57"/>
      <c r="B111" s="59"/>
      <c r="C111" s="14">
        <v>0</v>
      </c>
      <c r="D111" s="14">
        <v>0</v>
      </c>
      <c r="E111" s="14">
        <v>0</v>
      </c>
      <c r="F111" s="16">
        <v>0</v>
      </c>
      <c r="G111" s="50"/>
      <c r="H111" s="14">
        <v>0</v>
      </c>
      <c r="I111" s="14">
        <v>0</v>
      </c>
      <c r="J111" s="14">
        <v>0</v>
      </c>
      <c r="K111" s="16">
        <v>0</v>
      </c>
      <c r="L111" s="50"/>
      <c r="M111" s="14">
        <v>0</v>
      </c>
      <c r="N111" s="14">
        <v>0</v>
      </c>
      <c r="O111" s="14">
        <v>0</v>
      </c>
      <c r="P111" s="14">
        <v>0</v>
      </c>
      <c r="Q111" s="35"/>
      <c r="R111" s="50"/>
      <c r="S111" s="14">
        <v>0.67</v>
      </c>
      <c r="T111" s="14">
        <v>0.33</v>
      </c>
      <c r="U111" s="14">
        <v>0</v>
      </c>
      <c r="V111" s="14">
        <v>0</v>
      </c>
      <c r="W111" s="35"/>
      <c r="X111" s="50"/>
      <c r="Y111" s="14">
        <v>0.5</v>
      </c>
      <c r="Z111" s="14">
        <v>0</v>
      </c>
      <c r="AA111" s="14">
        <v>0</v>
      </c>
      <c r="AB111" s="14">
        <v>0.5</v>
      </c>
      <c r="AC111" s="35"/>
      <c r="AE111" s="42"/>
      <c r="AF111" s="45"/>
      <c r="AG111" s="43"/>
    </row>
    <row r="112" spans="1:33" x14ac:dyDescent="0.4">
      <c r="A112" s="56" t="s">
        <v>15</v>
      </c>
      <c r="B112" s="58">
        <v>0</v>
      </c>
      <c r="C112" s="13">
        <v>0</v>
      </c>
      <c r="D112" s="13">
        <v>0</v>
      </c>
      <c r="E112" s="13">
        <v>0</v>
      </c>
      <c r="F112" s="15">
        <v>0</v>
      </c>
      <c r="G112" s="49">
        <v>0</v>
      </c>
      <c r="H112" s="13">
        <v>0</v>
      </c>
      <c r="I112" s="13">
        <v>0</v>
      </c>
      <c r="J112" s="13">
        <v>0</v>
      </c>
      <c r="K112" s="15">
        <v>0</v>
      </c>
      <c r="L112" s="49">
        <v>2</v>
      </c>
      <c r="M112" s="13">
        <v>0</v>
      </c>
      <c r="N112" s="13">
        <v>2</v>
      </c>
      <c r="O112" s="13">
        <v>0</v>
      </c>
      <c r="P112" s="13">
        <v>0</v>
      </c>
      <c r="Q112" s="34">
        <v>3</v>
      </c>
      <c r="R112" s="49">
        <v>1</v>
      </c>
      <c r="S112" s="13">
        <v>0</v>
      </c>
      <c r="T112" s="13">
        <v>1</v>
      </c>
      <c r="U112" s="13">
        <v>0</v>
      </c>
      <c r="V112" s="13">
        <v>0</v>
      </c>
      <c r="W112" s="34">
        <v>3</v>
      </c>
      <c r="X112" s="49">
        <v>1</v>
      </c>
      <c r="Y112" s="13">
        <v>0</v>
      </c>
      <c r="Z112" s="13">
        <v>0</v>
      </c>
      <c r="AA112" s="13">
        <v>1</v>
      </c>
      <c r="AB112" s="13">
        <v>0</v>
      </c>
      <c r="AC112" s="34">
        <v>2</v>
      </c>
      <c r="AE112" s="40">
        <f>L112+R112+X112</f>
        <v>4</v>
      </c>
      <c r="AF112" s="44">
        <f>(L112*Q112+R112*W112+X112*AC112)/(L112+R112+X112)</f>
        <v>2.75</v>
      </c>
      <c r="AG112" s="41">
        <f>(M112+N112+S112+T112+Y112+Z112)/AE112</f>
        <v>0.75</v>
      </c>
    </row>
    <row r="113" spans="1:33" ht="15" thickBot="1" x14ac:dyDescent="0.45">
      <c r="A113" s="57"/>
      <c r="B113" s="59"/>
      <c r="C113" s="14">
        <v>0</v>
      </c>
      <c r="D113" s="14">
        <v>0</v>
      </c>
      <c r="E113" s="14">
        <v>0</v>
      </c>
      <c r="F113" s="16">
        <v>0</v>
      </c>
      <c r="G113" s="50"/>
      <c r="H113" s="14">
        <v>0</v>
      </c>
      <c r="I113" s="14">
        <v>0</v>
      </c>
      <c r="J113" s="14">
        <v>0</v>
      </c>
      <c r="K113" s="16">
        <v>0</v>
      </c>
      <c r="L113" s="50"/>
      <c r="M113" s="14">
        <v>0</v>
      </c>
      <c r="N113" s="14">
        <v>1</v>
      </c>
      <c r="O113" s="14">
        <v>0</v>
      </c>
      <c r="P113" s="14">
        <v>0</v>
      </c>
      <c r="Q113" s="35"/>
      <c r="R113" s="50"/>
      <c r="S113" s="14">
        <v>0</v>
      </c>
      <c r="T113" s="14">
        <v>1</v>
      </c>
      <c r="U113" s="14">
        <v>0</v>
      </c>
      <c r="V113" s="14">
        <v>0</v>
      </c>
      <c r="W113" s="35"/>
      <c r="X113" s="50"/>
      <c r="Y113" s="14">
        <v>0</v>
      </c>
      <c r="Z113" s="14">
        <v>0</v>
      </c>
      <c r="AA113" s="14">
        <v>1</v>
      </c>
      <c r="AB113" s="14">
        <v>0</v>
      </c>
      <c r="AC113" s="35"/>
      <c r="AE113" s="42"/>
      <c r="AF113" s="45"/>
      <c r="AG113" s="43"/>
    </row>
    <row r="114" spans="1:33" x14ac:dyDescent="0.4">
      <c r="A114" s="56" t="s">
        <v>16</v>
      </c>
      <c r="B114" s="58">
        <v>1</v>
      </c>
      <c r="C114" s="13">
        <v>1</v>
      </c>
      <c r="D114" s="13">
        <v>0</v>
      </c>
      <c r="E114" s="13">
        <v>0</v>
      </c>
      <c r="F114" s="15">
        <v>0</v>
      </c>
      <c r="G114" s="49">
        <v>0</v>
      </c>
      <c r="H114" s="13">
        <v>0</v>
      </c>
      <c r="I114" s="13">
        <v>0</v>
      </c>
      <c r="J114" s="13">
        <v>0</v>
      </c>
      <c r="K114" s="15">
        <v>0</v>
      </c>
      <c r="L114" s="49">
        <v>2</v>
      </c>
      <c r="M114" s="13">
        <v>0</v>
      </c>
      <c r="N114" s="13">
        <v>1</v>
      </c>
      <c r="O114" s="13">
        <v>1</v>
      </c>
      <c r="P114" s="13">
        <v>0</v>
      </c>
      <c r="Q114" s="34">
        <v>2.5</v>
      </c>
      <c r="R114" s="49">
        <v>0</v>
      </c>
      <c r="S114" s="13">
        <v>0</v>
      </c>
      <c r="T114" s="13">
        <v>0</v>
      </c>
      <c r="U114" s="13">
        <v>0</v>
      </c>
      <c r="V114" s="13">
        <v>0</v>
      </c>
      <c r="W114" s="34"/>
      <c r="X114" s="49">
        <v>1</v>
      </c>
      <c r="Y114" s="13">
        <v>1</v>
      </c>
      <c r="Z114" s="13">
        <v>0</v>
      </c>
      <c r="AA114" s="13">
        <v>0</v>
      </c>
      <c r="AB114" s="13">
        <v>0</v>
      </c>
      <c r="AC114" s="34">
        <v>4</v>
      </c>
      <c r="AE114" s="40">
        <f>L114+R114+X114</f>
        <v>3</v>
      </c>
      <c r="AF114" s="44">
        <f>(L114*Q114+R114*W114+X114*AC114)/(L114+R114+X114)</f>
        <v>3</v>
      </c>
      <c r="AG114" s="41">
        <f>(M114+N114+S114+T114+Y114+Z114)/AE114</f>
        <v>0.66666666666666663</v>
      </c>
    </row>
    <row r="115" spans="1:33" ht="15" thickBot="1" x14ac:dyDescent="0.45">
      <c r="A115" s="57"/>
      <c r="B115" s="59"/>
      <c r="C115" s="14">
        <v>1</v>
      </c>
      <c r="D115" s="14">
        <v>0</v>
      </c>
      <c r="E115" s="14">
        <v>0</v>
      </c>
      <c r="F115" s="16">
        <v>0</v>
      </c>
      <c r="G115" s="50"/>
      <c r="H115" s="14">
        <v>0</v>
      </c>
      <c r="I115" s="14">
        <v>0</v>
      </c>
      <c r="J115" s="14">
        <v>0</v>
      </c>
      <c r="K115" s="16">
        <v>0</v>
      </c>
      <c r="L115" s="50"/>
      <c r="M115" s="14">
        <v>0</v>
      </c>
      <c r="N115" s="14">
        <v>0.5</v>
      </c>
      <c r="O115" s="14">
        <v>0.5</v>
      </c>
      <c r="P115" s="14">
        <v>0</v>
      </c>
      <c r="Q115" s="35"/>
      <c r="R115" s="50"/>
      <c r="S115" s="14">
        <v>0</v>
      </c>
      <c r="T115" s="14">
        <v>0</v>
      </c>
      <c r="U115" s="14">
        <v>0</v>
      </c>
      <c r="V115" s="14">
        <v>0</v>
      </c>
      <c r="W115" s="35"/>
      <c r="X115" s="50"/>
      <c r="Y115" s="14">
        <v>1</v>
      </c>
      <c r="Z115" s="14">
        <v>0</v>
      </c>
      <c r="AA115" s="14">
        <v>0</v>
      </c>
      <c r="AB115" s="14">
        <v>0</v>
      </c>
      <c r="AC115" s="35"/>
      <c r="AE115" s="42"/>
      <c r="AF115" s="45"/>
      <c r="AG115" s="43"/>
    </row>
    <row r="116" spans="1:33" x14ac:dyDescent="0.4">
      <c r="A116" s="54" t="s">
        <v>17</v>
      </c>
      <c r="B116" s="58">
        <v>16</v>
      </c>
      <c r="C116" s="13">
        <v>1</v>
      </c>
      <c r="D116" s="13">
        <v>15</v>
      </c>
      <c r="E116" s="13">
        <v>0</v>
      </c>
      <c r="F116" s="15">
        <v>0</v>
      </c>
      <c r="G116" s="49">
        <v>11</v>
      </c>
      <c r="H116" s="13">
        <v>0</v>
      </c>
      <c r="I116" s="13">
        <v>11</v>
      </c>
      <c r="J116" s="13">
        <v>0</v>
      </c>
      <c r="K116" s="15">
        <v>0</v>
      </c>
      <c r="L116" s="49">
        <f>SUM(L108:L115)</f>
        <v>7</v>
      </c>
      <c r="M116" s="32">
        <f>M108+M110+M112+M114</f>
        <v>1</v>
      </c>
      <c r="N116" s="32">
        <f>N108+N110+N112+N114</f>
        <v>4</v>
      </c>
      <c r="O116" s="32">
        <f>O108+O110+O112+O114</f>
        <v>2</v>
      </c>
      <c r="P116" s="32">
        <f>P108+P110+P112+P114</f>
        <v>0</v>
      </c>
      <c r="Q116" s="34">
        <v>2.86</v>
      </c>
      <c r="R116" s="49">
        <f>SUM(R108:R115)</f>
        <v>13</v>
      </c>
      <c r="S116" s="32">
        <f>S108+S110+S112+S114</f>
        <v>2</v>
      </c>
      <c r="T116" s="32">
        <f>T108+T110+T112+T114</f>
        <v>9</v>
      </c>
      <c r="U116" s="32">
        <f>U108+U110+U112+U114</f>
        <v>2</v>
      </c>
      <c r="V116" s="32">
        <f>V108+V110+V112+V114</f>
        <v>0</v>
      </c>
      <c r="W116" s="34">
        <v>3</v>
      </c>
      <c r="X116" s="49">
        <f>SUM(X108:X115)</f>
        <v>8</v>
      </c>
      <c r="Y116" s="32">
        <f>Y108+Y110+Y112+Y114</f>
        <v>6</v>
      </c>
      <c r="Z116" s="32">
        <f>Z108+Z110+Z112+Z114</f>
        <v>0</v>
      </c>
      <c r="AA116" s="32">
        <f>AA108+AA110+AA112+AA114</f>
        <v>1</v>
      </c>
      <c r="AB116" s="32">
        <f>AB108+AB110+AB112+AB114</f>
        <v>1</v>
      </c>
      <c r="AC116" s="34">
        <v>3.38</v>
      </c>
      <c r="AE116" s="40">
        <f>L116+R116+X116</f>
        <v>28</v>
      </c>
      <c r="AF116" s="44">
        <f>(L116*Q116+R116*W116+X116*AC116)/(L116+R116+X116)</f>
        <v>3.0735714285714288</v>
      </c>
      <c r="AG116" s="41">
        <f>(M116+N116+S116+T116+Y116+Z116)/AE116</f>
        <v>0.7857142857142857</v>
      </c>
    </row>
    <row r="117" spans="1:33" ht="15" thickBot="1" x14ac:dyDescent="0.45">
      <c r="A117" s="55"/>
      <c r="B117" s="59"/>
      <c r="C117" s="14">
        <v>0.06</v>
      </c>
      <c r="D117" s="14">
        <v>0.94</v>
      </c>
      <c r="E117" s="14">
        <v>0</v>
      </c>
      <c r="F117" s="16">
        <v>0</v>
      </c>
      <c r="G117" s="50"/>
      <c r="H117" s="14">
        <v>0</v>
      </c>
      <c r="I117" s="14">
        <v>1</v>
      </c>
      <c r="J117" s="14">
        <v>0</v>
      </c>
      <c r="K117" s="16">
        <v>0</v>
      </c>
      <c r="L117" s="50"/>
      <c r="M117" s="31">
        <f>M116/L116</f>
        <v>0.14285714285714285</v>
      </c>
      <c r="N117" s="31">
        <f>N116/L116</f>
        <v>0.5714285714285714</v>
      </c>
      <c r="O117" s="31">
        <f>O116/L116</f>
        <v>0.2857142857142857</v>
      </c>
      <c r="P117" s="31">
        <f>P116/L116</f>
        <v>0</v>
      </c>
      <c r="Q117" s="31"/>
      <c r="R117" s="50"/>
      <c r="S117" s="31">
        <f>S116/R116</f>
        <v>0.15384615384615385</v>
      </c>
      <c r="T117" s="31">
        <f>T116/R116</f>
        <v>0.69230769230769229</v>
      </c>
      <c r="U117" s="31">
        <f>U116/R116</f>
        <v>0.15384615384615385</v>
      </c>
      <c r="V117" s="31">
        <f>V116/R116</f>
        <v>0</v>
      </c>
      <c r="W117" s="31"/>
      <c r="X117" s="50"/>
      <c r="Y117" s="31">
        <f>Y116/X116</f>
        <v>0.75</v>
      </c>
      <c r="Z117" s="31">
        <f>Z116/X116</f>
        <v>0</v>
      </c>
      <c r="AA117" s="31">
        <f>AA116/X116</f>
        <v>0.125</v>
      </c>
      <c r="AB117" s="31">
        <f>AB116/X116</f>
        <v>0.125</v>
      </c>
      <c r="AC117" s="31"/>
      <c r="AE117" s="42"/>
      <c r="AF117" s="45"/>
      <c r="AG117" s="43"/>
    </row>
    <row r="118" spans="1:33" ht="24.45" thickBot="1" x14ac:dyDescent="0.45">
      <c r="A118" s="8" t="s">
        <v>26</v>
      </c>
      <c r="B118" s="10"/>
      <c r="C118" s="9"/>
      <c r="D118" s="9"/>
      <c r="E118" s="9"/>
      <c r="F118" s="11"/>
      <c r="G118" s="9"/>
      <c r="H118" s="9"/>
      <c r="I118" s="9"/>
      <c r="J118" s="9"/>
      <c r="K118" s="11"/>
      <c r="L118" s="9"/>
      <c r="M118" s="9"/>
      <c r="N118" s="9"/>
      <c r="O118" s="9"/>
      <c r="P118" s="9"/>
      <c r="Q118" s="9"/>
      <c r="R118" s="9"/>
      <c r="S118" s="9"/>
      <c r="T118" s="9"/>
      <c r="U118" s="9"/>
      <c r="V118" s="9"/>
      <c r="W118" s="9"/>
      <c r="X118" s="9"/>
      <c r="Y118" s="9"/>
      <c r="Z118" s="9"/>
      <c r="AA118" s="9"/>
      <c r="AB118" s="9"/>
      <c r="AC118" s="9"/>
      <c r="AE118" s="47"/>
      <c r="AF118" s="9"/>
      <c r="AG118" s="9"/>
    </row>
    <row r="119" spans="1:33" x14ac:dyDescent="0.4">
      <c r="A119" s="56" t="s">
        <v>13</v>
      </c>
      <c r="B119" s="58">
        <v>15</v>
      </c>
      <c r="C119" s="13">
        <v>0</v>
      </c>
      <c r="D119" s="13">
        <v>15</v>
      </c>
      <c r="E119" s="13">
        <v>0</v>
      </c>
      <c r="F119" s="15">
        <v>0</v>
      </c>
      <c r="G119" s="49">
        <v>11</v>
      </c>
      <c r="H119" s="13">
        <v>0</v>
      </c>
      <c r="I119" s="13">
        <v>11</v>
      </c>
      <c r="J119" s="13">
        <v>0</v>
      </c>
      <c r="K119" s="15">
        <v>0</v>
      </c>
      <c r="L119" s="49">
        <v>3</v>
      </c>
      <c r="M119" s="13">
        <v>1</v>
      </c>
      <c r="N119" s="13">
        <v>2</v>
      </c>
      <c r="O119" s="13">
        <v>0</v>
      </c>
      <c r="P119" s="13">
        <v>0</v>
      </c>
      <c r="Q119" s="34">
        <v>3.33</v>
      </c>
      <c r="R119" s="49">
        <v>9</v>
      </c>
      <c r="S119" s="13">
        <v>0</v>
      </c>
      <c r="T119" s="13">
        <v>9</v>
      </c>
      <c r="U119" s="13">
        <v>0</v>
      </c>
      <c r="V119" s="13">
        <v>0</v>
      </c>
      <c r="W119" s="34">
        <v>3</v>
      </c>
      <c r="X119" s="49">
        <v>4</v>
      </c>
      <c r="Y119" s="13">
        <v>3</v>
      </c>
      <c r="Z119" s="13">
        <v>1</v>
      </c>
      <c r="AA119" s="13">
        <v>0</v>
      </c>
      <c r="AB119" s="13">
        <v>0</v>
      </c>
      <c r="AC119" s="34">
        <v>3.75</v>
      </c>
      <c r="AE119" s="40">
        <f>L119+R119+X119</f>
        <v>16</v>
      </c>
      <c r="AF119" s="44">
        <f>(L119*Q119+R119*W119+X119*AC119)/(L119+R119+X119)</f>
        <v>3.2493750000000001</v>
      </c>
      <c r="AG119" s="41">
        <f>(M119+N119+S119+T119+Y119+Z119)/AE119</f>
        <v>1</v>
      </c>
    </row>
    <row r="120" spans="1:33" ht="15" thickBot="1" x14ac:dyDescent="0.45">
      <c r="A120" s="57"/>
      <c r="B120" s="59"/>
      <c r="C120" s="14">
        <v>0</v>
      </c>
      <c r="D120" s="14">
        <v>1</v>
      </c>
      <c r="E120" s="14">
        <v>0</v>
      </c>
      <c r="F120" s="16">
        <v>0</v>
      </c>
      <c r="G120" s="50"/>
      <c r="H120" s="14">
        <v>0</v>
      </c>
      <c r="I120" s="14">
        <v>1</v>
      </c>
      <c r="J120" s="14">
        <v>0</v>
      </c>
      <c r="K120" s="16">
        <v>0</v>
      </c>
      <c r="L120" s="50"/>
      <c r="M120" s="14">
        <v>0.33</v>
      </c>
      <c r="N120" s="14">
        <v>0.67</v>
      </c>
      <c r="O120" s="14">
        <v>0</v>
      </c>
      <c r="P120" s="14">
        <v>0</v>
      </c>
      <c r="Q120" s="35"/>
      <c r="R120" s="50"/>
      <c r="S120" s="14">
        <v>0</v>
      </c>
      <c r="T120" s="14">
        <v>1</v>
      </c>
      <c r="U120" s="14">
        <v>0</v>
      </c>
      <c r="V120" s="14">
        <v>0</v>
      </c>
      <c r="W120" s="35"/>
      <c r="X120" s="50"/>
      <c r="Y120" s="14">
        <v>0.75</v>
      </c>
      <c r="Z120" s="14">
        <v>0.25</v>
      </c>
      <c r="AA120" s="14">
        <v>0</v>
      </c>
      <c r="AB120" s="14">
        <v>0</v>
      </c>
      <c r="AC120" s="35"/>
      <c r="AE120" s="42"/>
      <c r="AF120" s="45"/>
      <c r="AG120" s="43"/>
    </row>
    <row r="121" spans="1:33" x14ac:dyDescent="0.4">
      <c r="A121" s="56" t="s">
        <v>14</v>
      </c>
      <c r="B121" s="58">
        <v>0</v>
      </c>
      <c r="C121" s="13">
        <v>0</v>
      </c>
      <c r="D121" s="13">
        <v>0</v>
      </c>
      <c r="E121" s="13">
        <v>0</v>
      </c>
      <c r="F121" s="15">
        <v>0</v>
      </c>
      <c r="G121" s="49">
        <v>0</v>
      </c>
      <c r="H121" s="13">
        <v>0</v>
      </c>
      <c r="I121" s="13">
        <v>0</v>
      </c>
      <c r="J121" s="13">
        <v>0</v>
      </c>
      <c r="K121" s="15">
        <v>0</v>
      </c>
      <c r="L121" s="49">
        <v>0</v>
      </c>
      <c r="M121" s="13">
        <v>0</v>
      </c>
      <c r="N121" s="13">
        <v>0</v>
      </c>
      <c r="O121" s="13">
        <v>0</v>
      </c>
      <c r="P121" s="13">
        <v>0</v>
      </c>
      <c r="Q121" s="34"/>
      <c r="R121" s="49">
        <v>3</v>
      </c>
      <c r="S121" s="13">
        <v>3</v>
      </c>
      <c r="T121" s="13">
        <v>0</v>
      </c>
      <c r="U121" s="13">
        <v>0</v>
      </c>
      <c r="V121" s="13">
        <v>0</v>
      </c>
      <c r="W121" s="34">
        <v>4</v>
      </c>
      <c r="X121" s="49">
        <v>2</v>
      </c>
      <c r="Y121" s="13">
        <v>1</v>
      </c>
      <c r="Z121" s="13">
        <v>0</v>
      </c>
      <c r="AA121" s="13">
        <v>0</v>
      </c>
      <c r="AB121" s="13">
        <v>1</v>
      </c>
      <c r="AC121" s="34">
        <v>2.5</v>
      </c>
      <c r="AE121" s="40">
        <f>L121+R121+X121</f>
        <v>5</v>
      </c>
      <c r="AF121" s="44">
        <f>(L121*Q121+R121*W121+X121*AC121)/(L121+R121+X121)</f>
        <v>3.4</v>
      </c>
      <c r="AG121" s="41">
        <f>(M121+N121+S121+T121+Y121+Z121)/AE121</f>
        <v>0.8</v>
      </c>
    </row>
    <row r="122" spans="1:33" ht="15" thickBot="1" x14ac:dyDescent="0.45">
      <c r="A122" s="57"/>
      <c r="B122" s="59"/>
      <c r="C122" s="14">
        <v>0</v>
      </c>
      <c r="D122" s="14">
        <v>0</v>
      </c>
      <c r="E122" s="14">
        <v>0</v>
      </c>
      <c r="F122" s="16">
        <v>0</v>
      </c>
      <c r="G122" s="50"/>
      <c r="H122" s="14">
        <v>0</v>
      </c>
      <c r="I122" s="14">
        <v>0</v>
      </c>
      <c r="J122" s="14">
        <v>0</v>
      </c>
      <c r="K122" s="16">
        <v>0</v>
      </c>
      <c r="L122" s="50"/>
      <c r="M122" s="14">
        <v>0</v>
      </c>
      <c r="N122" s="14">
        <v>0</v>
      </c>
      <c r="O122" s="14">
        <v>0</v>
      </c>
      <c r="P122" s="14">
        <v>0</v>
      </c>
      <c r="Q122" s="35"/>
      <c r="R122" s="50"/>
      <c r="S122" s="14">
        <v>1</v>
      </c>
      <c r="T122" s="14">
        <v>0</v>
      </c>
      <c r="U122" s="14">
        <v>0</v>
      </c>
      <c r="V122" s="14">
        <v>0</v>
      </c>
      <c r="W122" s="35"/>
      <c r="X122" s="50"/>
      <c r="Y122" s="14">
        <v>0.5</v>
      </c>
      <c r="Z122" s="14">
        <v>0</v>
      </c>
      <c r="AA122" s="14">
        <v>0</v>
      </c>
      <c r="AB122" s="14">
        <v>0.5</v>
      </c>
      <c r="AC122" s="35"/>
      <c r="AE122" s="42"/>
      <c r="AF122" s="45"/>
      <c r="AG122" s="43"/>
    </row>
    <row r="123" spans="1:33" x14ac:dyDescent="0.4">
      <c r="A123" s="56" t="s">
        <v>15</v>
      </c>
      <c r="B123" s="58">
        <v>0</v>
      </c>
      <c r="C123" s="13">
        <v>0</v>
      </c>
      <c r="D123" s="13">
        <v>0</v>
      </c>
      <c r="E123" s="13">
        <v>0</v>
      </c>
      <c r="F123" s="15">
        <v>0</v>
      </c>
      <c r="G123" s="49">
        <v>0</v>
      </c>
      <c r="H123" s="13">
        <v>0</v>
      </c>
      <c r="I123" s="13">
        <v>0</v>
      </c>
      <c r="J123" s="13">
        <v>0</v>
      </c>
      <c r="K123" s="15">
        <v>0</v>
      </c>
      <c r="L123" s="49">
        <v>2</v>
      </c>
      <c r="M123" s="13">
        <v>0</v>
      </c>
      <c r="N123" s="13">
        <v>1</v>
      </c>
      <c r="O123" s="13">
        <v>1</v>
      </c>
      <c r="P123" s="13">
        <v>0</v>
      </c>
      <c r="Q123" s="34">
        <v>2.5</v>
      </c>
      <c r="R123" s="49">
        <v>1</v>
      </c>
      <c r="S123" s="13">
        <v>0</v>
      </c>
      <c r="T123" s="13">
        <v>1</v>
      </c>
      <c r="U123" s="13">
        <v>0</v>
      </c>
      <c r="V123" s="13">
        <v>0</v>
      </c>
      <c r="W123" s="34">
        <v>3</v>
      </c>
      <c r="X123" s="49">
        <v>1</v>
      </c>
      <c r="Y123" s="13">
        <v>0</v>
      </c>
      <c r="Z123" s="13">
        <v>0</v>
      </c>
      <c r="AA123" s="13">
        <v>1</v>
      </c>
      <c r="AB123" s="13">
        <v>0</v>
      </c>
      <c r="AC123" s="34">
        <v>2</v>
      </c>
      <c r="AE123" s="40">
        <f>L123+R123+X123</f>
        <v>4</v>
      </c>
      <c r="AF123" s="44">
        <f>(L123*Q123+R123*W123+X123*AC123)/(L123+R123+X123)</f>
        <v>2.5</v>
      </c>
      <c r="AG123" s="41">
        <f>(M123+N123+S123+T123+Y123+Z123)/AE123</f>
        <v>0.5</v>
      </c>
    </row>
    <row r="124" spans="1:33" ht="15" thickBot="1" x14ac:dyDescent="0.45">
      <c r="A124" s="57"/>
      <c r="B124" s="59"/>
      <c r="C124" s="14">
        <v>0</v>
      </c>
      <c r="D124" s="14">
        <v>0</v>
      </c>
      <c r="E124" s="14">
        <v>0</v>
      </c>
      <c r="F124" s="16">
        <v>0</v>
      </c>
      <c r="G124" s="50"/>
      <c r="H124" s="14">
        <v>0</v>
      </c>
      <c r="I124" s="14">
        <v>0</v>
      </c>
      <c r="J124" s="14">
        <v>0</v>
      </c>
      <c r="K124" s="16">
        <v>0</v>
      </c>
      <c r="L124" s="50"/>
      <c r="M124" s="14">
        <v>0</v>
      </c>
      <c r="N124" s="14">
        <v>1</v>
      </c>
      <c r="O124" s="14">
        <v>0.5</v>
      </c>
      <c r="P124" s="14">
        <v>0</v>
      </c>
      <c r="Q124" s="35"/>
      <c r="R124" s="50"/>
      <c r="S124" s="14">
        <v>0</v>
      </c>
      <c r="T124" s="14">
        <v>1</v>
      </c>
      <c r="U124" s="14">
        <v>0</v>
      </c>
      <c r="V124" s="14">
        <v>0</v>
      </c>
      <c r="W124" s="35"/>
      <c r="X124" s="50"/>
      <c r="Y124" s="14">
        <v>0</v>
      </c>
      <c r="Z124" s="14">
        <v>0</v>
      </c>
      <c r="AA124" s="14">
        <v>1</v>
      </c>
      <c r="AB124" s="14">
        <v>0</v>
      </c>
      <c r="AC124" s="35"/>
      <c r="AE124" s="42"/>
      <c r="AF124" s="45"/>
      <c r="AG124" s="43"/>
    </row>
    <row r="125" spans="1:33" x14ac:dyDescent="0.4">
      <c r="A125" s="56" t="s">
        <v>16</v>
      </c>
      <c r="B125" s="58">
        <v>1</v>
      </c>
      <c r="C125" s="13">
        <v>0</v>
      </c>
      <c r="D125" s="13">
        <v>1</v>
      </c>
      <c r="E125" s="13">
        <v>0</v>
      </c>
      <c r="F125" s="15">
        <v>0</v>
      </c>
      <c r="G125" s="49">
        <v>0</v>
      </c>
      <c r="H125" s="13">
        <v>0</v>
      </c>
      <c r="I125" s="13">
        <v>0</v>
      </c>
      <c r="J125" s="13">
        <v>0</v>
      </c>
      <c r="K125" s="15">
        <v>0</v>
      </c>
      <c r="L125" s="49">
        <v>2</v>
      </c>
      <c r="M125" s="13">
        <v>0</v>
      </c>
      <c r="N125" s="13">
        <v>1</v>
      </c>
      <c r="O125" s="13">
        <v>1</v>
      </c>
      <c r="P125" s="13">
        <v>0</v>
      </c>
      <c r="Q125" s="34">
        <v>2.5</v>
      </c>
      <c r="R125" s="49">
        <v>0</v>
      </c>
      <c r="S125" s="13">
        <v>0</v>
      </c>
      <c r="T125" s="13">
        <v>0</v>
      </c>
      <c r="U125" s="13">
        <v>0</v>
      </c>
      <c r="V125" s="13">
        <v>0</v>
      </c>
      <c r="W125" s="34"/>
      <c r="X125" s="49">
        <v>1</v>
      </c>
      <c r="Y125" s="13">
        <v>1</v>
      </c>
      <c r="Z125" s="13">
        <v>0</v>
      </c>
      <c r="AA125" s="13">
        <v>0</v>
      </c>
      <c r="AB125" s="13">
        <v>0</v>
      </c>
      <c r="AC125" s="34">
        <v>4</v>
      </c>
      <c r="AE125" s="40">
        <f>L125+R125+X125</f>
        <v>3</v>
      </c>
      <c r="AF125" s="44">
        <f>(L125*Q125+R125*W125+X125*AC125)/(L125+R125+X125)</f>
        <v>3</v>
      </c>
      <c r="AG125" s="41">
        <f>(M125+N125+S125+T125+Y125+Z125)/AE125</f>
        <v>0.66666666666666663</v>
      </c>
    </row>
    <row r="126" spans="1:33" ht="15" thickBot="1" x14ac:dyDescent="0.45">
      <c r="A126" s="57"/>
      <c r="B126" s="59"/>
      <c r="C126" s="14">
        <v>0</v>
      </c>
      <c r="D126" s="14">
        <v>1</v>
      </c>
      <c r="E126" s="14">
        <v>0</v>
      </c>
      <c r="F126" s="16">
        <v>0</v>
      </c>
      <c r="G126" s="50"/>
      <c r="H126" s="14">
        <v>0</v>
      </c>
      <c r="I126" s="14">
        <v>0</v>
      </c>
      <c r="J126" s="14">
        <v>0</v>
      </c>
      <c r="K126" s="16">
        <v>0</v>
      </c>
      <c r="L126" s="50"/>
      <c r="M126" s="14">
        <v>0</v>
      </c>
      <c r="N126" s="14">
        <v>0.5</v>
      </c>
      <c r="O126" s="14">
        <v>0.5</v>
      </c>
      <c r="P126" s="14">
        <v>0</v>
      </c>
      <c r="Q126" s="35"/>
      <c r="R126" s="50"/>
      <c r="S126" s="14">
        <v>0</v>
      </c>
      <c r="T126" s="14">
        <v>0</v>
      </c>
      <c r="U126" s="14">
        <v>0</v>
      </c>
      <c r="V126" s="14">
        <v>0</v>
      </c>
      <c r="W126" s="35"/>
      <c r="X126" s="50"/>
      <c r="Y126" s="14">
        <v>1</v>
      </c>
      <c r="Z126" s="14">
        <v>0</v>
      </c>
      <c r="AA126" s="14">
        <v>0</v>
      </c>
      <c r="AB126" s="14">
        <v>0</v>
      </c>
      <c r="AC126" s="35"/>
      <c r="AE126" s="42"/>
      <c r="AF126" s="45"/>
      <c r="AG126" s="43"/>
    </row>
    <row r="127" spans="1:33" x14ac:dyDescent="0.4">
      <c r="A127" s="54" t="s">
        <v>17</v>
      </c>
      <c r="B127" s="13"/>
      <c r="C127" s="13">
        <v>0</v>
      </c>
      <c r="D127" s="13">
        <v>16</v>
      </c>
      <c r="E127" s="13">
        <v>0</v>
      </c>
      <c r="F127" s="15">
        <v>0</v>
      </c>
      <c r="G127" s="49">
        <v>11</v>
      </c>
      <c r="H127" s="13">
        <v>0</v>
      </c>
      <c r="I127" s="13">
        <v>11</v>
      </c>
      <c r="J127" s="13">
        <v>0</v>
      </c>
      <c r="K127" s="15">
        <v>0</v>
      </c>
      <c r="L127" s="49">
        <v>7</v>
      </c>
      <c r="M127" s="32">
        <f>M119+M121+M123+M125</f>
        <v>1</v>
      </c>
      <c r="N127" s="32">
        <f>N119+N121+N123+N125</f>
        <v>4</v>
      </c>
      <c r="O127" s="32">
        <f>O119+O121+O123+O125</f>
        <v>2</v>
      </c>
      <c r="P127" s="32">
        <f>P119+P121+P123+P125</f>
        <v>0</v>
      </c>
      <c r="Q127" s="34">
        <v>2.86</v>
      </c>
      <c r="R127" s="49">
        <f>SUM(R119:R126)</f>
        <v>13</v>
      </c>
      <c r="S127" s="32">
        <f>S119+S121+S123+S125</f>
        <v>3</v>
      </c>
      <c r="T127" s="32">
        <f>T119+T121+T123+T125</f>
        <v>10</v>
      </c>
      <c r="U127" s="32">
        <f>U119+U121+U123+U125</f>
        <v>0</v>
      </c>
      <c r="V127" s="32">
        <f>V119+V121+V123+V125</f>
        <v>0</v>
      </c>
      <c r="W127" s="34">
        <v>3.23</v>
      </c>
      <c r="X127" s="49">
        <f>SUM(X119:X126)</f>
        <v>8</v>
      </c>
      <c r="Y127" s="32">
        <f>Y119+Y121+Y123+Y125</f>
        <v>5</v>
      </c>
      <c r="Z127" s="32">
        <f>Z119+Z121+Z123+Z125</f>
        <v>1</v>
      </c>
      <c r="AA127" s="32">
        <f>AA119+AA121+AA123+AA125</f>
        <v>1</v>
      </c>
      <c r="AB127" s="32">
        <f>AB119+AB121+AB123+AB125</f>
        <v>1</v>
      </c>
      <c r="AC127" s="34">
        <v>3.25</v>
      </c>
      <c r="AE127" s="40">
        <f>L127+R127+X127</f>
        <v>28</v>
      </c>
      <c r="AF127" s="44">
        <f>(L127*Q127+R127*W127+X127*AC127)/(L127+R127+X127)</f>
        <v>3.143214285714286</v>
      </c>
      <c r="AG127" s="41">
        <f>(M127+N127+S127+T127+Y127+Z127)/AE127</f>
        <v>0.8571428571428571</v>
      </c>
    </row>
    <row r="128" spans="1:33" ht="15" thickBot="1" x14ac:dyDescent="0.45">
      <c r="A128" s="55"/>
      <c r="B128" s="21">
        <v>16</v>
      </c>
      <c r="C128" s="14">
        <v>0</v>
      </c>
      <c r="D128" s="14">
        <v>1</v>
      </c>
      <c r="E128" s="14">
        <v>0</v>
      </c>
      <c r="F128" s="16">
        <v>0</v>
      </c>
      <c r="G128" s="50"/>
      <c r="H128" s="14">
        <v>0</v>
      </c>
      <c r="I128" s="14">
        <v>1</v>
      </c>
      <c r="J128" s="14">
        <v>0</v>
      </c>
      <c r="K128" s="16">
        <v>0</v>
      </c>
      <c r="L128" s="50"/>
      <c r="M128" s="31">
        <f>M127/L127</f>
        <v>0.14285714285714285</v>
      </c>
      <c r="N128" s="31">
        <f>N127/L127</f>
        <v>0.5714285714285714</v>
      </c>
      <c r="O128" s="31">
        <f>O127/L127</f>
        <v>0.2857142857142857</v>
      </c>
      <c r="P128" s="31">
        <f>P127/L127</f>
        <v>0</v>
      </c>
      <c r="Q128" s="31"/>
      <c r="R128" s="50"/>
      <c r="S128" s="31">
        <f>S127/R127</f>
        <v>0.23076923076923078</v>
      </c>
      <c r="T128" s="31">
        <f>T127/R127</f>
        <v>0.76923076923076927</v>
      </c>
      <c r="U128" s="31">
        <f>U127/R127</f>
        <v>0</v>
      </c>
      <c r="V128" s="31">
        <f>V127/R127</f>
        <v>0</v>
      </c>
      <c r="W128" s="31"/>
      <c r="X128" s="50"/>
      <c r="Y128" s="31">
        <f>Y127/X127</f>
        <v>0.625</v>
      </c>
      <c r="Z128" s="31">
        <f>Z127/X127</f>
        <v>0.125</v>
      </c>
      <c r="AA128" s="31">
        <f>AA127/X127</f>
        <v>0.125</v>
      </c>
      <c r="AB128" s="31">
        <f>AB127/X127</f>
        <v>0.125</v>
      </c>
      <c r="AC128" s="31"/>
      <c r="AE128" s="42"/>
      <c r="AF128" s="45"/>
      <c r="AG128" s="43"/>
    </row>
    <row r="129" spans="1:33" ht="15" x14ac:dyDescent="0.4">
      <c r="A129" s="17"/>
      <c r="AG129" s="48"/>
    </row>
    <row r="131" spans="1:33" ht="15" x14ac:dyDescent="0.4">
      <c r="A131" s="17"/>
    </row>
  </sheetData>
  <mergeCells count="315">
    <mergeCell ref="R6:W6"/>
    <mergeCell ref="X6:AC6"/>
    <mergeCell ref="AE6:AG6"/>
    <mergeCell ref="AE44:AG44"/>
    <mergeCell ref="X44:AC44"/>
    <mergeCell ref="X94:AC94"/>
    <mergeCell ref="AE94:AG94"/>
    <mergeCell ref="A11:A12"/>
    <mergeCell ref="B11:B12"/>
    <mergeCell ref="G11:G12"/>
    <mergeCell ref="L11:L12"/>
    <mergeCell ref="A13:A14"/>
    <mergeCell ref="B13:B14"/>
    <mergeCell ref="G13:G14"/>
    <mergeCell ref="L13:L14"/>
    <mergeCell ref="B6:F6"/>
    <mergeCell ref="G6:K6"/>
    <mergeCell ref="A9:A10"/>
    <mergeCell ref="B9:B10"/>
    <mergeCell ref="G9:G10"/>
    <mergeCell ref="L9:L10"/>
    <mergeCell ref="L6:Q6"/>
    <mergeCell ref="A20:A21"/>
    <mergeCell ref="B20:B21"/>
    <mergeCell ref="G20:G21"/>
    <mergeCell ref="L20:L21"/>
    <mergeCell ref="A22:A23"/>
    <mergeCell ref="B22:B23"/>
    <mergeCell ref="G22:G23"/>
    <mergeCell ref="L22:L23"/>
    <mergeCell ref="A15:A16"/>
    <mergeCell ref="B15:B16"/>
    <mergeCell ref="G15:G16"/>
    <mergeCell ref="L15:L16"/>
    <mergeCell ref="A17:A18"/>
    <mergeCell ref="B17:B18"/>
    <mergeCell ref="G17:G18"/>
    <mergeCell ref="L17:L18"/>
    <mergeCell ref="A28:A29"/>
    <mergeCell ref="B28:B29"/>
    <mergeCell ref="G28:G29"/>
    <mergeCell ref="L28:L29"/>
    <mergeCell ref="A31:A32"/>
    <mergeCell ref="B31:B32"/>
    <mergeCell ref="G31:G32"/>
    <mergeCell ref="L31:L32"/>
    <mergeCell ref="A24:A25"/>
    <mergeCell ref="B24:B25"/>
    <mergeCell ref="G24:G25"/>
    <mergeCell ref="L24:L25"/>
    <mergeCell ref="A26:A27"/>
    <mergeCell ref="B26:B27"/>
    <mergeCell ref="G26:G27"/>
    <mergeCell ref="L26:L27"/>
    <mergeCell ref="A37:A38"/>
    <mergeCell ref="B37:B38"/>
    <mergeCell ref="G37:G38"/>
    <mergeCell ref="L37:L38"/>
    <mergeCell ref="A39:A40"/>
    <mergeCell ref="B39:B40"/>
    <mergeCell ref="G39:G40"/>
    <mergeCell ref="L39:L40"/>
    <mergeCell ref="A33:A34"/>
    <mergeCell ref="B33:B34"/>
    <mergeCell ref="G33:G34"/>
    <mergeCell ref="L33:L34"/>
    <mergeCell ref="A35:A36"/>
    <mergeCell ref="B35:B36"/>
    <mergeCell ref="G35:G36"/>
    <mergeCell ref="L35:L36"/>
    <mergeCell ref="A49:A50"/>
    <mergeCell ref="B49:B50"/>
    <mergeCell ref="G49:G50"/>
    <mergeCell ref="L49:L50"/>
    <mergeCell ref="A51:A52"/>
    <mergeCell ref="B51:B52"/>
    <mergeCell ref="G51:G52"/>
    <mergeCell ref="L51:L52"/>
    <mergeCell ref="B44:F44"/>
    <mergeCell ref="G44:K44"/>
    <mergeCell ref="L44:P44"/>
    <mergeCell ref="A47:A48"/>
    <mergeCell ref="B47:B48"/>
    <mergeCell ref="G47:G48"/>
    <mergeCell ref="L47:L48"/>
    <mergeCell ref="A58:A59"/>
    <mergeCell ref="B58:B59"/>
    <mergeCell ref="G58:G59"/>
    <mergeCell ref="L58:L59"/>
    <mergeCell ref="A60:A61"/>
    <mergeCell ref="B60:B61"/>
    <mergeCell ref="G60:G61"/>
    <mergeCell ref="L60:L61"/>
    <mergeCell ref="A53:A54"/>
    <mergeCell ref="B53:B54"/>
    <mergeCell ref="G53:G54"/>
    <mergeCell ref="L53:L54"/>
    <mergeCell ref="A55:A56"/>
    <mergeCell ref="B55:B56"/>
    <mergeCell ref="G55:G56"/>
    <mergeCell ref="L55:L56"/>
    <mergeCell ref="B66:B67"/>
    <mergeCell ref="G66:G67"/>
    <mergeCell ref="L66:L67"/>
    <mergeCell ref="A69:A70"/>
    <mergeCell ref="B69:B70"/>
    <mergeCell ref="G69:G70"/>
    <mergeCell ref="L69:L70"/>
    <mergeCell ref="A62:A63"/>
    <mergeCell ref="B62:B63"/>
    <mergeCell ref="G62:G63"/>
    <mergeCell ref="L62:L63"/>
    <mergeCell ref="A64:A65"/>
    <mergeCell ref="B64:B65"/>
    <mergeCell ref="G64:G65"/>
    <mergeCell ref="L64:L65"/>
    <mergeCell ref="A75:A76"/>
    <mergeCell ref="B75:B76"/>
    <mergeCell ref="G75:G76"/>
    <mergeCell ref="L75:L76"/>
    <mergeCell ref="A77:A78"/>
    <mergeCell ref="G77:G78"/>
    <mergeCell ref="L77:L78"/>
    <mergeCell ref="A71:A72"/>
    <mergeCell ref="B71:B72"/>
    <mergeCell ref="G71:G72"/>
    <mergeCell ref="L71:L72"/>
    <mergeCell ref="A73:A74"/>
    <mergeCell ref="B73:B74"/>
    <mergeCell ref="G73:G74"/>
    <mergeCell ref="L73:L74"/>
    <mergeCell ref="A84:A85"/>
    <mergeCell ref="B84:B85"/>
    <mergeCell ref="G84:G85"/>
    <mergeCell ref="L84:L85"/>
    <mergeCell ref="A86:A87"/>
    <mergeCell ref="B86:B87"/>
    <mergeCell ref="G86:G87"/>
    <mergeCell ref="L86:L87"/>
    <mergeCell ref="A80:A81"/>
    <mergeCell ref="B80:B81"/>
    <mergeCell ref="G80:G81"/>
    <mergeCell ref="L80:L81"/>
    <mergeCell ref="A82:A83"/>
    <mergeCell ref="B82:B83"/>
    <mergeCell ref="G82:G83"/>
    <mergeCell ref="L82:L83"/>
    <mergeCell ref="A97:A98"/>
    <mergeCell ref="B97:B98"/>
    <mergeCell ref="G97:G98"/>
    <mergeCell ref="L97:L98"/>
    <mergeCell ref="A99:A100"/>
    <mergeCell ref="B99:B100"/>
    <mergeCell ref="G99:G100"/>
    <mergeCell ref="L99:L100"/>
    <mergeCell ref="A88:A89"/>
    <mergeCell ref="B88:B89"/>
    <mergeCell ref="G88:G89"/>
    <mergeCell ref="L88:L89"/>
    <mergeCell ref="B94:F94"/>
    <mergeCell ref="G94:K94"/>
    <mergeCell ref="L94:P94"/>
    <mergeCell ref="A105:A106"/>
    <mergeCell ref="B105:B106"/>
    <mergeCell ref="G105:G106"/>
    <mergeCell ref="L105:L106"/>
    <mergeCell ref="A108:A109"/>
    <mergeCell ref="B108:B109"/>
    <mergeCell ref="G108:G109"/>
    <mergeCell ref="L108:L109"/>
    <mergeCell ref="A101:A102"/>
    <mergeCell ref="B101:B102"/>
    <mergeCell ref="G101:G102"/>
    <mergeCell ref="L101:L102"/>
    <mergeCell ref="A103:A104"/>
    <mergeCell ref="B103:B104"/>
    <mergeCell ref="G103:G104"/>
    <mergeCell ref="L103:L104"/>
    <mergeCell ref="R9:R10"/>
    <mergeCell ref="R11:R12"/>
    <mergeCell ref="R13:R14"/>
    <mergeCell ref="R15:R16"/>
    <mergeCell ref="R17:R18"/>
    <mergeCell ref="R20:R21"/>
    <mergeCell ref="A123:A124"/>
    <mergeCell ref="B123:B124"/>
    <mergeCell ref="G123:G124"/>
    <mergeCell ref="L123:L124"/>
    <mergeCell ref="A119:A120"/>
    <mergeCell ref="B119:B120"/>
    <mergeCell ref="G119:G120"/>
    <mergeCell ref="L119:L120"/>
    <mergeCell ref="A121:A122"/>
    <mergeCell ref="B121:B122"/>
    <mergeCell ref="G121:G122"/>
    <mergeCell ref="L121:L122"/>
    <mergeCell ref="A114:A115"/>
    <mergeCell ref="B114:B115"/>
    <mergeCell ref="G114:G115"/>
    <mergeCell ref="L114:L115"/>
    <mergeCell ref="A116:A117"/>
    <mergeCell ref="R22:R23"/>
    <mergeCell ref="R24:R25"/>
    <mergeCell ref="R26:R27"/>
    <mergeCell ref="R28:R29"/>
    <mergeCell ref="R31:R32"/>
    <mergeCell ref="R33:R34"/>
    <mergeCell ref="A127:A128"/>
    <mergeCell ref="G127:G128"/>
    <mergeCell ref="L127:L128"/>
    <mergeCell ref="A125:A126"/>
    <mergeCell ref="B125:B126"/>
    <mergeCell ref="G125:G126"/>
    <mergeCell ref="L125:L126"/>
    <mergeCell ref="B116:B117"/>
    <mergeCell ref="G116:G117"/>
    <mergeCell ref="L116:L117"/>
    <mergeCell ref="A110:A111"/>
    <mergeCell ref="B110:B111"/>
    <mergeCell ref="G110:G111"/>
    <mergeCell ref="L110:L111"/>
    <mergeCell ref="A112:A113"/>
    <mergeCell ref="B112:B113"/>
    <mergeCell ref="G112:G113"/>
    <mergeCell ref="L112:L113"/>
    <mergeCell ref="R51:R52"/>
    <mergeCell ref="R53:R54"/>
    <mergeCell ref="R55:R56"/>
    <mergeCell ref="R58:R59"/>
    <mergeCell ref="R60:R61"/>
    <mergeCell ref="R62:R63"/>
    <mergeCell ref="R35:R36"/>
    <mergeCell ref="R37:R38"/>
    <mergeCell ref="R39:R40"/>
    <mergeCell ref="R44:V44"/>
    <mergeCell ref="R47:R48"/>
    <mergeCell ref="R49:R50"/>
    <mergeCell ref="R82:R83"/>
    <mergeCell ref="R84:R85"/>
    <mergeCell ref="R86:R87"/>
    <mergeCell ref="R88:R89"/>
    <mergeCell ref="R64:R65"/>
    <mergeCell ref="R66:R67"/>
    <mergeCell ref="R69:R70"/>
    <mergeCell ref="R71:R72"/>
    <mergeCell ref="R73:R74"/>
    <mergeCell ref="R75:R76"/>
    <mergeCell ref="R121:R122"/>
    <mergeCell ref="R123:R124"/>
    <mergeCell ref="R125:R126"/>
    <mergeCell ref="R127:R128"/>
    <mergeCell ref="X9:X10"/>
    <mergeCell ref="X11:X12"/>
    <mergeCell ref="X13:X14"/>
    <mergeCell ref="X15:X16"/>
    <mergeCell ref="X17:X18"/>
    <mergeCell ref="R108:R109"/>
    <mergeCell ref="R110:R111"/>
    <mergeCell ref="R112:R113"/>
    <mergeCell ref="R114:R115"/>
    <mergeCell ref="R116:R117"/>
    <mergeCell ref="R119:R120"/>
    <mergeCell ref="R94:V94"/>
    <mergeCell ref="R97:R98"/>
    <mergeCell ref="R99:R100"/>
    <mergeCell ref="R101:R102"/>
    <mergeCell ref="R103:R104"/>
    <mergeCell ref="R105:R106"/>
    <mergeCell ref="R77:R78"/>
    <mergeCell ref="R80:R81"/>
    <mergeCell ref="X33:X34"/>
    <mergeCell ref="X35:X36"/>
    <mergeCell ref="X37:X38"/>
    <mergeCell ref="X39:X40"/>
    <mergeCell ref="X47:X48"/>
    <mergeCell ref="X20:X21"/>
    <mergeCell ref="X22:X23"/>
    <mergeCell ref="X24:X25"/>
    <mergeCell ref="X26:X27"/>
    <mergeCell ref="X28:X29"/>
    <mergeCell ref="X31:X32"/>
    <mergeCell ref="X62:X63"/>
    <mergeCell ref="X64:X65"/>
    <mergeCell ref="X66:X67"/>
    <mergeCell ref="X69:X70"/>
    <mergeCell ref="X71:X72"/>
    <mergeCell ref="X73:X74"/>
    <mergeCell ref="X49:X50"/>
    <mergeCell ref="X51:X52"/>
    <mergeCell ref="X53:X54"/>
    <mergeCell ref="X55:X56"/>
    <mergeCell ref="X58:X59"/>
    <mergeCell ref="X60:X61"/>
    <mergeCell ref="X88:X89"/>
    <mergeCell ref="X97:X98"/>
    <mergeCell ref="X99:X100"/>
    <mergeCell ref="X101:X102"/>
    <mergeCell ref="X103:X104"/>
    <mergeCell ref="X75:X76"/>
    <mergeCell ref="X77:X78"/>
    <mergeCell ref="X80:X81"/>
    <mergeCell ref="X82:X83"/>
    <mergeCell ref="X84:X85"/>
    <mergeCell ref="X86:X87"/>
    <mergeCell ref="X119:X120"/>
    <mergeCell ref="X121:X122"/>
    <mergeCell ref="X123:X124"/>
    <mergeCell ref="X125:X126"/>
    <mergeCell ref="X127:X128"/>
    <mergeCell ref="X105:X106"/>
    <mergeCell ref="X108:X109"/>
    <mergeCell ref="X110:X111"/>
    <mergeCell ref="X112:X113"/>
    <mergeCell ref="X114:X115"/>
    <mergeCell ref="X116:X1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topLeftCell="A15" workbookViewId="0">
      <selection activeCell="S29" sqref="S29"/>
    </sheetView>
  </sheetViews>
  <sheetFormatPr defaultColWidth="8.69140625" defaultRowHeight="7.75" x14ac:dyDescent="0.2"/>
  <cols>
    <col min="1" max="1" width="22.84375" style="68" bestFit="1" customWidth="1"/>
    <col min="2" max="2" width="6.3828125" style="68" customWidth="1"/>
    <col min="3" max="3" width="4.921875" style="68" customWidth="1"/>
    <col min="4" max="4" width="6.69140625" style="68" customWidth="1"/>
    <col min="5" max="5" width="5.3828125" style="68" customWidth="1"/>
    <col min="6" max="6" width="7.15234375" style="68" customWidth="1"/>
    <col min="7" max="7" width="4.84375" style="68" customWidth="1"/>
    <col min="8" max="8" width="5.3828125" style="68" customWidth="1"/>
    <col min="9" max="9" width="7.15234375" style="68" customWidth="1"/>
    <col min="10" max="10" width="6.3828125" style="68" customWidth="1"/>
    <col min="11" max="11" width="4.921875" style="68" customWidth="1"/>
    <col min="12" max="12" width="4.84375" style="68" customWidth="1"/>
    <col min="13" max="13" width="5.3828125" style="68" customWidth="1"/>
    <col min="14" max="14" width="7.15234375" style="68" customWidth="1"/>
    <col min="15" max="15" width="6.07421875" style="68" customWidth="1"/>
    <col min="16" max="16" width="6.921875" style="68" customWidth="1"/>
    <col min="17" max="17" width="7.15234375" style="68" customWidth="1"/>
    <col min="18" max="16384" width="8.69140625" style="68"/>
  </cols>
  <sheetData>
    <row r="1" spans="1:17" hidden="1" x14ac:dyDescent="0.2">
      <c r="A1" s="65" t="s">
        <v>37</v>
      </c>
      <c r="B1" s="66"/>
      <c r="C1" s="67"/>
    </row>
    <row r="2" spans="1:17" hidden="1" x14ac:dyDescent="0.2">
      <c r="A2" s="65"/>
      <c r="B2" s="66"/>
      <c r="C2" s="67"/>
    </row>
    <row r="3" spans="1:17" ht="8.0500000000000007" hidden="1" customHeight="1" x14ac:dyDescent="0.2">
      <c r="A3" s="67"/>
      <c r="B3" s="67"/>
      <c r="C3" s="67"/>
    </row>
    <row r="4" spans="1:17" ht="8.15" hidden="1" thickBot="1" x14ac:dyDescent="0.25">
      <c r="A4" s="69" t="s">
        <v>38</v>
      </c>
      <c r="B4" s="70" t="s">
        <v>39</v>
      </c>
      <c r="C4" s="70"/>
      <c r="D4" s="70"/>
      <c r="E4" s="70"/>
      <c r="F4" s="70"/>
      <c r="G4" s="70"/>
      <c r="H4" s="70"/>
      <c r="I4" s="71"/>
      <c r="J4" s="70" t="s">
        <v>40</v>
      </c>
      <c r="K4" s="70"/>
      <c r="L4" s="70"/>
      <c r="M4" s="70"/>
      <c r="N4" s="70"/>
      <c r="O4" s="70"/>
      <c r="P4" s="70"/>
      <c r="Q4" s="70"/>
    </row>
    <row r="5" spans="1:17" ht="15.45" hidden="1" x14ac:dyDescent="0.2">
      <c r="A5" s="69"/>
      <c r="B5" s="72" t="s">
        <v>41</v>
      </c>
      <c r="C5" s="72" t="s">
        <v>42</v>
      </c>
      <c r="D5" s="72" t="s">
        <v>43</v>
      </c>
      <c r="E5" s="72" t="s">
        <v>43</v>
      </c>
      <c r="F5" s="72" t="s">
        <v>43</v>
      </c>
      <c r="G5" s="73" t="s">
        <v>44</v>
      </c>
      <c r="H5" s="73" t="s">
        <v>44</v>
      </c>
      <c r="I5" s="73" t="s">
        <v>44</v>
      </c>
      <c r="J5" s="72" t="s">
        <v>41</v>
      </c>
      <c r="K5" s="72" t="s">
        <v>42</v>
      </c>
      <c r="L5" s="72" t="s">
        <v>43</v>
      </c>
      <c r="M5" s="72" t="s">
        <v>43</v>
      </c>
      <c r="N5" s="72" t="s">
        <v>43</v>
      </c>
      <c r="O5" s="73" t="s">
        <v>44</v>
      </c>
      <c r="P5" s="73" t="s">
        <v>44</v>
      </c>
      <c r="Q5" s="73" t="s">
        <v>44</v>
      </c>
    </row>
    <row r="6" spans="1:17" ht="15.45" hidden="1" x14ac:dyDescent="0.2">
      <c r="A6" s="69"/>
      <c r="B6" s="74" t="s">
        <v>45</v>
      </c>
      <c r="C6" s="72" t="s">
        <v>46</v>
      </c>
      <c r="D6" s="72" t="s">
        <v>47</v>
      </c>
      <c r="E6" s="72" t="s">
        <v>48</v>
      </c>
      <c r="F6" s="72" t="s">
        <v>49</v>
      </c>
      <c r="G6" s="73" t="s">
        <v>47</v>
      </c>
      <c r="H6" s="73" t="s">
        <v>48</v>
      </c>
      <c r="I6" s="73" t="s">
        <v>49</v>
      </c>
      <c r="J6" s="74" t="s">
        <v>45</v>
      </c>
      <c r="K6" s="72" t="s">
        <v>46</v>
      </c>
      <c r="L6" s="72" t="s">
        <v>47</v>
      </c>
      <c r="M6" s="72" t="s">
        <v>48</v>
      </c>
      <c r="N6" s="72" t="s">
        <v>49</v>
      </c>
      <c r="O6" s="73" t="s">
        <v>47</v>
      </c>
      <c r="P6" s="73" t="s">
        <v>48</v>
      </c>
      <c r="Q6" s="73" t="s">
        <v>49</v>
      </c>
    </row>
    <row r="7" spans="1:17" ht="8.15" hidden="1" thickBot="1" x14ac:dyDescent="0.25">
      <c r="A7" s="75"/>
      <c r="B7" s="70"/>
      <c r="C7" s="76" t="s">
        <v>50</v>
      </c>
      <c r="D7" s="76" t="s">
        <v>51</v>
      </c>
      <c r="E7" s="76" t="s">
        <v>51</v>
      </c>
      <c r="F7" s="76" t="s">
        <v>51</v>
      </c>
      <c r="G7" s="77" t="s">
        <v>51</v>
      </c>
      <c r="H7" s="77" t="s">
        <v>51</v>
      </c>
      <c r="I7" s="77" t="s">
        <v>51</v>
      </c>
      <c r="J7" s="70"/>
      <c r="K7" s="76" t="s">
        <v>50</v>
      </c>
      <c r="L7" s="76" t="s">
        <v>51</v>
      </c>
      <c r="M7" s="76" t="s">
        <v>51</v>
      </c>
      <c r="N7" s="76" t="s">
        <v>51</v>
      </c>
      <c r="O7" s="77" t="s">
        <v>51</v>
      </c>
      <c r="P7" s="77" t="s">
        <v>51</v>
      </c>
      <c r="Q7" s="77" t="s">
        <v>51</v>
      </c>
    </row>
    <row r="8" spans="1:17" ht="8.15" hidden="1" thickBot="1" x14ac:dyDescent="0.25">
      <c r="A8" s="78" t="s">
        <v>52</v>
      </c>
      <c r="B8" s="79">
        <v>2895</v>
      </c>
      <c r="C8" s="79">
        <v>252.32</v>
      </c>
      <c r="D8" s="79">
        <v>2494</v>
      </c>
      <c r="E8" s="79">
        <v>548</v>
      </c>
      <c r="F8" s="79">
        <v>1946</v>
      </c>
      <c r="G8" s="80">
        <v>86</v>
      </c>
      <c r="H8" s="80">
        <v>19</v>
      </c>
      <c r="I8" s="80">
        <v>67</v>
      </c>
      <c r="J8" s="79">
        <v>15</v>
      </c>
      <c r="K8" s="79">
        <v>249.33</v>
      </c>
      <c r="L8" s="79">
        <v>14</v>
      </c>
      <c r="M8" s="79">
        <v>5</v>
      </c>
      <c r="N8" s="79">
        <v>9</v>
      </c>
      <c r="O8" s="80">
        <v>93</v>
      </c>
      <c r="P8" s="80">
        <v>33</v>
      </c>
      <c r="Q8" s="80">
        <v>60</v>
      </c>
    </row>
    <row r="9" spans="1:17" ht="8.15" hidden="1" thickBot="1" x14ac:dyDescent="0.25">
      <c r="A9" s="81" t="s">
        <v>53</v>
      </c>
      <c r="B9" s="82">
        <v>2849</v>
      </c>
      <c r="C9" s="82">
        <v>247.46</v>
      </c>
      <c r="D9" s="82">
        <v>2453</v>
      </c>
      <c r="E9" s="82">
        <v>776</v>
      </c>
      <c r="F9" s="82">
        <v>1677</v>
      </c>
      <c r="G9" s="80">
        <v>86</v>
      </c>
      <c r="H9" s="80">
        <v>27</v>
      </c>
      <c r="I9" s="80">
        <v>59</v>
      </c>
      <c r="J9" s="82">
        <v>15</v>
      </c>
      <c r="K9" s="82">
        <v>243.07</v>
      </c>
      <c r="L9" s="82">
        <v>13</v>
      </c>
      <c r="M9" s="82">
        <v>6</v>
      </c>
      <c r="N9" s="82">
        <v>7</v>
      </c>
      <c r="O9" s="80">
        <v>87</v>
      </c>
      <c r="P9" s="80">
        <v>40</v>
      </c>
      <c r="Q9" s="80">
        <v>47</v>
      </c>
    </row>
    <row r="10" spans="1:17" ht="8.15" hidden="1" thickBot="1" x14ac:dyDescent="0.25">
      <c r="A10" s="81" t="s">
        <v>54</v>
      </c>
      <c r="B10" s="82">
        <v>572</v>
      </c>
      <c r="C10" s="82">
        <v>246.21</v>
      </c>
      <c r="D10" s="82">
        <v>475</v>
      </c>
      <c r="E10" s="82">
        <v>131</v>
      </c>
      <c r="F10" s="82">
        <v>344</v>
      </c>
      <c r="G10" s="80">
        <v>83</v>
      </c>
      <c r="H10" s="80">
        <v>23</v>
      </c>
      <c r="I10" s="80">
        <v>60</v>
      </c>
      <c r="J10" s="82">
        <v>1</v>
      </c>
      <c r="K10" s="82">
        <v>211</v>
      </c>
      <c r="L10" s="82">
        <v>0</v>
      </c>
      <c r="M10" s="82">
        <v>0</v>
      </c>
      <c r="N10" s="82">
        <v>0</v>
      </c>
      <c r="O10" s="80">
        <v>0</v>
      </c>
      <c r="P10" s="80">
        <v>0</v>
      </c>
      <c r="Q10" s="80">
        <v>0</v>
      </c>
    </row>
    <row r="11" spans="1:17" ht="8.15" hidden="1" thickBot="1" x14ac:dyDescent="0.25">
      <c r="A11" s="81" t="s">
        <v>55</v>
      </c>
      <c r="B11" s="82">
        <v>744</v>
      </c>
      <c r="C11" s="82">
        <v>262.06</v>
      </c>
      <c r="D11" s="82">
        <v>647</v>
      </c>
      <c r="E11" s="82"/>
      <c r="F11" s="82">
        <v>647</v>
      </c>
      <c r="G11" s="80">
        <v>87</v>
      </c>
      <c r="H11" s="80"/>
      <c r="I11" s="80">
        <v>87</v>
      </c>
      <c r="J11" s="82">
        <v>2</v>
      </c>
      <c r="K11" s="82">
        <v>238</v>
      </c>
      <c r="L11" s="82">
        <v>1</v>
      </c>
      <c r="M11" s="82"/>
      <c r="N11" s="82">
        <v>1</v>
      </c>
      <c r="O11" s="80">
        <v>50</v>
      </c>
      <c r="P11" s="80"/>
      <c r="Q11" s="80">
        <v>50</v>
      </c>
    </row>
    <row r="13" spans="1:17" x14ac:dyDescent="0.2">
      <c r="A13" s="65" t="s">
        <v>56</v>
      </c>
      <c r="B13" s="83"/>
      <c r="C13" s="84"/>
    </row>
    <row r="14" spans="1:17" x14ac:dyDescent="0.2">
      <c r="A14" s="67"/>
      <c r="B14" s="67"/>
      <c r="C14" s="67"/>
    </row>
    <row r="15" spans="1:17" x14ac:dyDescent="0.2">
      <c r="A15" s="85" t="s">
        <v>38</v>
      </c>
      <c r="B15" s="86" t="s">
        <v>39</v>
      </c>
      <c r="C15" s="86"/>
      <c r="D15" s="86"/>
      <c r="E15" s="86"/>
      <c r="F15" s="86"/>
      <c r="G15" s="86"/>
      <c r="H15" s="86"/>
      <c r="I15" s="86"/>
      <c r="J15" s="86" t="s">
        <v>57</v>
      </c>
      <c r="K15" s="86"/>
      <c r="L15" s="86"/>
      <c r="M15" s="86"/>
      <c r="N15" s="86"/>
      <c r="O15" s="86"/>
      <c r="P15" s="86"/>
      <c r="Q15" s="86"/>
    </row>
    <row r="16" spans="1:17" ht="15.45" x14ac:dyDescent="0.2">
      <c r="A16" s="85"/>
      <c r="B16" s="87" t="s">
        <v>41</v>
      </c>
      <c r="C16" s="87" t="s">
        <v>42</v>
      </c>
      <c r="D16" s="87" t="s">
        <v>43</v>
      </c>
      <c r="E16" s="87" t="s">
        <v>43</v>
      </c>
      <c r="F16" s="87" t="s">
        <v>43</v>
      </c>
      <c r="G16" s="88" t="s">
        <v>44</v>
      </c>
      <c r="H16" s="88" t="s">
        <v>44</v>
      </c>
      <c r="I16" s="88" t="s">
        <v>44</v>
      </c>
      <c r="J16" s="87" t="s">
        <v>41</v>
      </c>
      <c r="K16" s="87" t="s">
        <v>42</v>
      </c>
      <c r="L16" s="87" t="s">
        <v>43</v>
      </c>
      <c r="M16" s="87" t="s">
        <v>43</v>
      </c>
      <c r="N16" s="87" t="s">
        <v>43</v>
      </c>
      <c r="O16" s="88" t="s">
        <v>44</v>
      </c>
      <c r="P16" s="88" t="s">
        <v>44</v>
      </c>
      <c r="Q16" s="88" t="s">
        <v>44</v>
      </c>
    </row>
    <row r="17" spans="1:17" ht="15.45" x14ac:dyDescent="0.2">
      <c r="A17" s="85"/>
      <c r="B17" s="86" t="s">
        <v>45</v>
      </c>
      <c r="C17" s="87" t="s">
        <v>46</v>
      </c>
      <c r="D17" s="87" t="s">
        <v>47</v>
      </c>
      <c r="E17" s="87" t="s">
        <v>48</v>
      </c>
      <c r="F17" s="87" t="s">
        <v>49</v>
      </c>
      <c r="G17" s="88" t="s">
        <v>47</v>
      </c>
      <c r="H17" s="88" t="s">
        <v>48</v>
      </c>
      <c r="I17" s="88" t="s">
        <v>49</v>
      </c>
      <c r="J17" s="86" t="s">
        <v>45</v>
      </c>
      <c r="K17" s="87" t="s">
        <v>46</v>
      </c>
      <c r="L17" s="87" t="s">
        <v>47</v>
      </c>
      <c r="M17" s="87" t="s">
        <v>48</v>
      </c>
      <c r="N17" s="87" t="s">
        <v>49</v>
      </c>
      <c r="O17" s="88" t="s">
        <v>47</v>
      </c>
      <c r="P17" s="88" t="s">
        <v>48</v>
      </c>
      <c r="Q17" s="88" t="s">
        <v>49</v>
      </c>
    </row>
    <row r="18" spans="1:17" x14ac:dyDescent="0.2">
      <c r="A18" s="85"/>
      <c r="B18" s="86"/>
      <c r="C18" s="87" t="s">
        <v>50</v>
      </c>
      <c r="D18" s="87" t="s">
        <v>51</v>
      </c>
      <c r="E18" s="87" t="s">
        <v>51</v>
      </c>
      <c r="F18" s="87" t="s">
        <v>51</v>
      </c>
      <c r="G18" s="88" t="s">
        <v>51</v>
      </c>
      <c r="H18" s="88" t="s">
        <v>51</v>
      </c>
      <c r="I18" s="88" t="s">
        <v>51</v>
      </c>
      <c r="J18" s="86"/>
      <c r="K18" s="87" t="s">
        <v>50</v>
      </c>
      <c r="L18" s="87" t="s">
        <v>51</v>
      </c>
      <c r="M18" s="87" t="s">
        <v>51</v>
      </c>
      <c r="N18" s="87" t="s">
        <v>51</v>
      </c>
      <c r="O18" s="88" t="s">
        <v>51</v>
      </c>
      <c r="P18" s="88" t="s">
        <v>51</v>
      </c>
      <c r="Q18" s="88" t="s">
        <v>51</v>
      </c>
    </row>
    <row r="19" spans="1:17" x14ac:dyDescent="0.2">
      <c r="A19" s="89" t="s">
        <v>52</v>
      </c>
      <c r="B19" s="90">
        <v>2751</v>
      </c>
      <c r="C19" s="90">
        <v>252.73</v>
      </c>
      <c r="D19" s="90">
        <v>2414</v>
      </c>
      <c r="E19" s="90">
        <v>557</v>
      </c>
      <c r="F19" s="90">
        <v>1857</v>
      </c>
      <c r="G19" s="91">
        <v>88</v>
      </c>
      <c r="H19" s="91">
        <v>20</v>
      </c>
      <c r="I19" s="91">
        <v>68</v>
      </c>
      <c r="J19" s="90">
        <v>3</v>
      </c>
      <c r="K19" s="90">
        <v>240</v>
      </c>
      <c r="L19" s="90">
        <v>3</v>
      </c>
      <c r="M19" s="90">
        <v>2</v>
      </c>
      <c r="N19" s="90">
        <v>1</v>
      </c>
      <c r="O19" s="91">
        <v>100</v>
      </c>
      <c r="P19" s="91">
        <v>67</v>
      </c>
      <c r="Q19" s="91">
        <v>33</v>
      </c>
    </row>
    <row r="20" spans="1:17" x14ac:dyDescent="0.2">
      <c r="A20" s="92" t="s">
        <v>53</v>
      </c>
      <c r="B20" s="93">
        <v>2753</v>
      </c>
      <c r="C20" s="93">
        <v>247.02</v>
      </c>
      <c r="D20" s="93">
        <v>2384</v>
      </c>
      <c r="E20" s="93">
        <v>787</v>
      </c>
      <c r="F20" s="93">
        <v>1597</v>
      </c>
      <c r="G20" s="91">
        <v>87</v>
      </c>
      <c r="H20" s="91">
        <v>29</v>
      </c>
      <c r="I20" s="91">
        <v>58</v>
      </c>
      <c r="J20" s="93">
        <v>3</v>
      </c>
      <c r="K20" s="93">
        <v>233</v>
      </c>
      <c r="L20" s="93">
        <v>3</v>
      </c>
      <c r="M20" s="93">
        <v>2</v>
      </c>
      <c r="N20" s="93">
        <v>1</v>
      </c>
      <c r="O20" s="91">
        <v>100</v>
      </c>
      <c r="P20" s="91">
        <v>67</v>
      </c>
      <c r="Q20" s="91">
        <v>33</v>
      </c>
    </row>
    <row r="21" spans="1:17" x14ac:dyDescent="0.2">
      <c r="A21" s="92" t="s">
        <v>58</v>
      </c>
      <c r="B21" s="93">
        <v>647</v>
      </c>
      <c r="C21" s="93">
        <v>234.57</v>
      </c>
      <c r="D21" s="93">
        <v>485</v>
      </c>
      <c r="E21" s="93">
        <v>208</v>
      </c>
      <c r="F21" s="93">
        <v>277</v>
      </c>
      <c r="G21" s="91">
        <v>75</v>
      </c>
      <c r="H21" s="91">
        <v>32</v>
      </c>
      <c r="I21" s="91">
        <v>43</v>
      </c>
      <c r="J21" s="93">
        <v>1</v>
      </c>
      <c r="K21" s="93">
        <v>240</v>
      </c>
      <c r="L21" s="93">
        <v>1</v>
      </c>
      <c r="M21" s="93">
        <v>1</v>
      </c>
      <c r="N21" s="93">
        <v>0</v>
      </c>
      <c r="O21" s="91">
        <v>100</v>
      </c>
      <c r="P21" s="91">
        <v>100</v>
      </c>
      <c r="Q21" s="91">
        <v>0</v>
      </c>
    </row>
    <row r="22" spans="1:17" x14ac:dyDescent="0.2">
      <c r="A22" s="89" t="s">
        <v>59</v>
      </c>
      <c r="B22" s="90">
        <v>683</v>
      </c>
      <c r="C22" s="90">
        <v>221.21</v>
      </c>
      <c r="D22" s="90">
        <v>439</v>
      </c>
      <c r="E22" s="90">
        <v>206</v>
      </c>
      <c r="F22" s="90">
        <v>233</v>
      </c>
      <c r="G22" s="91">
        <v>64</v>
      </c>
      <c r="H22" s="91">
        <v>30</v>
      </c>
      <c r="I22" s="91">
        <v>34</v>
      </c>
      <c r="J22" s="90">
        <v>1</v>
      </c>
      <c r="K22" s="90">
        <v>237</v>
      </c>
      <c r="L22" s="90">
        <v>1</v>
      </c>
      <c r="M22" s="90">
        <v>1</v>
      </c>
      <c r="N22" s="90">
        <v>0</v>
      </c>
      <c r="O22" s="91">
        <v>100</v>
      </c>
      <c r="P22" s="91">
        <v>100</v>
      </c>
      <c r="Q22" s="91">
        <v>0</v>
      </c>
    </row>
    <row r="23" spans="1:17" x14ac:dyDescent="0.2">
      <c r="A23" s="92" t="s">
        <v>54</v>
      </c>
      <c r="B23" s="93">
        <v>522</v>
      </c>
      <c r="C23" s="93">
        <v>244.84</v>
      </c>
      <c r="D23" s="93">
        <v>432</v>
      </c>
      <c r="E23" s="93">
        <v>146</v>
      </c>
      <c r="F23" s="93">
        <v>286</v>
      </c>
      <c r="G23" s="91">
        <v>83</v>
      </c>
      <c r="H23" s="91">
        <v>28</v>
      </c>
      <c r="I23" s="91">
        <v>55</v>
      </c>
      <c r="J23" s="93">
        <v>1</v>
      </c>
      <c r="K23" s="93">
        <v>235</v>
      </c>
      <c r="L23" s="93">
        <v>1</v>
      </c>
      <c r="M23" s="93">
        <v>1</v>
      </c>
      <c r="N23" s="93">
        <v>0</v>
      </c>
      <c r="O23" s="91">
        <v>100</v>
      </c>
      <c r="P23" s="91">
        <v>100</v>
      </c>
      <c r="Q23" s="91">
        <v>0</v>
      </c>
    </row>
    <row r="24" spans="1:17" x14ac:dyDescent="0.2">
      <c r="A24" s="89" t="s">
        <v>60</v>
      </c>
      <c r="B24" s="90">
        <v>507</v>
      </c>
      <c r="C24" s="90">
        <v>255.59</v>
      </c>
      <c r="D24" s="90">
        <v>463</v>
      </c>
      <c r="E24" s="90">
        <v>118</v>
      </c>
      <c r="F24" s="90">
        <v>345</v>
      </c>
      <c r="G24" s="91">
        <v>91</v>
      </c>
      <c r="H24" s="91">
        <v>23</v>
      </c>
      <c r="I24" s="91">
        <v>68</v>
      </c>
      <c r="J24" s="90">
        <v>1</v>
      </c>
      <c r="K24" s="90">
        <v>234</v>
      </c>
      <c r="L24" s="90">
        <v>1</v>
      </c>
      <c r="M24" s="90">
        <v>1</v>
      </c>
      <c r="N24" s="90">
        <v>0</v>
      </c>
      <c r="O24" s="91">
        <v>100</v>
      </c>
      <c r="P24" s="91">
        <v>100</v>
      </c>
      <c r="Q24" s="91">
        <v>0</v>
      </c>
    </row>
    <row r="25" spans="1:17" x14ac:dyDescent="0.2">
      <c r="A25" s="89" t="s">
        <v>61</v>
      </c>
      <c r="B25" s="90">
        <v>2061</v>
      </c>
      <c r="C25" s="90">
        <v>253.95</v>
      </c>
      <c r="D25" s="90">
        <v>1912</v>
      </c>
      <c r="E25" s="90">
        <v>523</v>
      </c>
      <c r="F25" s="90">
        <v>1389</v>
      </c>
      <c r="G25" s="91">
        <v>93</v>
      </c>
      <c r="H25" s="91">
        <v>25</v>
      </c>
      <c r="I25" s="91">
        <v>67</v>
      </c>
      <c r="J25" s="90">
        <v>1</v>
      </c>
      <c r="K25" s="90">
        <v>233</v>
      </c>
      <c r="L25" s="90">
        <v>1</v>
      </c>
      <c r="M25" s="90">
        <v>1</v>
      </c>
      <c r="N25" s="90">
        <v>0</v>
      </c>
      <c r="O25" s="91">
        <v>100</v>
      </c>
      <c r="P25" s="91">
        <v>100</v>
      </c>
      <c r="Q25" s="91">
        <v>0</v>
      </c>
    </row>
    <row r="26" spans="1:17" x14ac:dyDescent="0.2">
      <c r="A26" s="92" t="s">
        <v>62</v>
      </c>
      <c r="B26" s="93">
        <v>2013</v>
      </c>
      <c r="C26" s="93">
        <v>254.52</v>
      </c>
      <c r="D26" s="93">
        <v>1906</v>
      </c>
      <c r="E26" s="93">
        <v>578</v>
      </c>
      <c r="F26" s="93">
        <v>1328</v>
      </c>
      <c r="G26" s="91">
        <v>95</v>
      </c>
      <c r="H26" s="91">
        <v>29</v>
      </c>
      <c r="I26" s="91">
        <v>66</v>
      </c>
      <c r="J26" s="93">
        <v>1</v>
      </c>
      <c r="K26" s="93">
        <v>245</v>
      </c>
      <c r="L26" s="93">
        <v>1</v>
      </c>
      <c r="M26" s="93">
        <v>1</v>
      </c>
      <c r="N26" s="93">
        <v>0</v>
      </c>
      <c r="O26" s="91">
        <v>100</v>
      </c>
      <c r="P26" s="91">
        <v>100</v>
      </c>
      <c r="Q26" s="91">
        <v>0</v>
      </c>
    </row>
    <row r="27" spans="1:17" x14ac:dyDescent="0.2">
      <c r="A27" s="89" t="s">
        <v>55</v>
      </c>
      <c r="B27" s="90">
        <v>827</v>
      </c>
      <c r="C27" s="90">
        <v>262.75</v>
      </c>
      <c r="D27" s="90">
        <v>721</v>
      </c>
      <c r="E27" s="90"/>
      <c r="F27" s="90">
        <v>721</v>
      </c>
      <c r="G27" s="91">
        <v>87</v>
      </c>
      <c r="H27" s="91"/>
      <c r="I27" s="91">
        <v>87</v>
      </c>
      <c r="J27" s="90">
        <v>4</v>
      </c>
      <c r="K27" s="90">
        <v>265</v>
      </c>
      <c r="L27" s="90">
        <v>4</v>
      </c>
      <c r="M27" s="90"/>
      <c r="N27" s="90">
        <v>4</v>
      </c>
      <c r="O27" s="91">
        <v>100</v>
      </c>
      <c r="P27" s="91"/>
      <c r="Q27" s="91">
        <v>100</v>
      </c>
    </row>
    <row r="28" spans="1:17" x14ac:dyDescent="0.2">
      <c r="A28" s="94" t="s">
        <v>63</v>
      </c>
      <c r="B28" s="95">
        <f>SUM(B19:B27)</f>
        <v>12764</v>
      </c>
      <c r="C28" s="96"/>
      <c r="D28" s="95">
        <f>SUM(D19:D27)</f>
        <v>11156</v>
      </c>
      <c r="E28" s="95">
        <f>SUM(E19:E27)</f>
        <v>3123</v>
      </c>
      <c r="F28" s="95">
        <f>SUM(F19:F27)</f>
        <v>8033</v>
      </c>
      <c r="G28" s="97">
        <f>D28/B28</f>
        <v>0.87402068317141957</v>
      </c>
      <c r="H28" s="97">
        <f>E28/B28</f>
        <v>0.24467251645252272</v>
      </c>
      <c r="I28" s="97">
        <f>F28/B28</f>
        <v>0.62934816671889693</v>
      </c>
      <c r="J28" s="95">
        <f>SUM(J19:J27)</f>
        <v>16</v>
      </c>
      <c r="K28" s="96"/>
      <c r="L28" s="95">
        <f>SUM(L19:L27)</f>
        <v>16</v>
      </c>
      <c r="M28" s="95">
        <f>SUM(M19:M27)</f>
        <v>10</v>
      </c>
      <c r="N28" s="95">
        <f>SUM(N19:N27)</f>
        <v>6</v>
      </c>
      <c r="O28" s="97">
        <v>1</v>
      </c>
      <c r="P28" s="97">
        <v>0.62</v>
      </c>
      <c r="Q28" s="97">
        <f>N28/J28</f>
        <v>0.375</v>
      </c>
    </row>
    <row r="30" spans="1:17" x14ac:dyDescent="0.2">
      <c r="A30" s="65" t="s">
        <v>64</v>
      </c>
    </row>
    <row r="31" spans="1:17" x14ac:dyDescent="0.2">
      <c r="A31" s="67" t="s">
        <v>65</v>
      </c>
      <c r="B31" s="67"/>
      <c r="C31" s="67"/>
    </row>
    <row r="32" spans="1:17" x14ac:dyDescent="0.2">
      <c r="A32" s="85" t="s">
        <v>38</v>
      </c>
      <c r="B32" s="86" t="s">
        <v>39</v>
      </c>
      <c r="C32" s="86"/>
      <c r="D32" s="86"/>
      <c r="E32" s="86"/>
      <c r="F32" s="86"/>
      <c r="G32" s="86"/>
      <c r="H32" s="86"/>
      <c r="I32" s="86"/>
      <c r="J32" s="86" t="s">
        <v>57</v>
      </c>
      <c r="K32" s="86"/>
      <c r="L32" s="86"/>
      <c r="M32" s="86"/>
      <c r="N32" s="86"/>
      <c r="O32" s="86"/>
      <c r="P32" s="86"/>
      <c r="Q32" s="86"/>
    </row>
    <row r="33" spans="1:17" ht="15.45" x14ac:dyDescent="0.2">
      <c r="A33" s="85"/>
      <c r="B33" s="87" t="s">
        <v>41</v>
      </c>
      <c r="C33" s="87" t="s">
        <v>42</v>
      </c>
      <c r="D33" s="87" t="s">
        <v>43</v>
      </c>
      <c r="E33" s="87" t="s">
        <v>43</v>
      </c>
      <c r="F33" s="87" t="s">
        <v>43</v>
      </c>
      <c r="G33" s="88" t="s">
        <v>44</v>
      </c>
      <c r="H33" s="88" t="s">
        <v>44</v>
      </c>
      <c r="I33" s="88" t="s">
        <v>44</v>
      </c>
      <c r="J33" s="87" t="s">
        <v>41</v>
      </c>
      <c r="K33" s="87" t="s">
        <v>42</v>
      </c>
      <c r="L33" s="87" t="s">
        <v>43</v>
      </c>
      <c r="M33" s="87" t="s">
        <v>43</v>
      </c>
      <c r="N33" s="87" t="s">
        <v>43</v>
      </c>
      <c r="O33" s="88" t="s">
        <v>44</v>
      </c>
      <c r="P33" s="88" t="s">
        <v>44</v>
      </c>
      <c r="Q33" s="88" t="s">
        <v>44</v>
      </c>
    </row>
    <row r="34" spans="1:17" ht="15.45" x14ac:dyDescent="0.2">
      <c r="A34" s="85"/>
      <c r="B34" s="86" t="s">
        <v>45</v>
      </c>
      <c r="C34" s="87" t="s">
        <v>46</v>
      </c>
      <c r="D34" s="87" t="s">
        <v>47</v>
      </c>
      <c r="E34" s="87" t="s">
        <v>48</v>
      </c>
      <c r="F34" s="87" t="s">
        <v>49</v>
      </c>
      <c r="G34" s="88" t="s">
        <v>47</v>
      </c>
      <c r="H34" s="88" t="s">
        <v>48</v>
      </c>
      <c r="I34" s="88" t="s">
        <v>49</v>
      </c>
      <c r="J34" s="86" t="s">
        <v>45</v>
      </c>
      <c r="K34" s="87" t="s">
        <v>46</v>
      </c>
      <c r="L34" s="87" t="s">
        <v>47</v>
      </c>
      <c r="M34" s="87" t="s">
        <v>48</v>
      </c>
      <c r="N34" s="87" t="s">
        <v>49</v>
      </c>
      <c r="O34" s="88" t="s">
        <v>47</v>
      </c>
      <c r="P34" s="88" t="s">
        <v>48</v>
      </c>
      <c r="Q34" s="88" t="s">
        <v>49</v>
      </c>
    </row>
    <row r="35" spans="1:17" x14ac:dyDescent="0.2">
      <c r="A35" s="85"/>
      <c r="B35" s="86"/>
      <c r="C35" s="87" t="s">
        <v>50</v>
      </c>
      <c r="D35" s="87" t="s">
        <v>51</v>
      </c>
      <c r="E35" s="87" t="s">
        <v>51</v>
      </c>
      <c r="F35" s="87" t="s">
        <v>51</v>
      </c>
      <c r="G35" s="88" t="s">
        <v>51</v>
      </c>
      <c r="H35" s="88" t="s">
        <v>51</v>
      </c>
      <c r="I35" s="88" t="s">
        <v>51</v>
      </c>
      <c r="J35" s="86"/>
      <c r="K35" s="87" t="s">
        <v>50</v>
      </c>
      <c r="L35" s="87" t="s">
        <v>51</v>
      </c>
      <c r="M35" s="87" t="s">
        <v>51</v>
      </c>
      <c r="N35" s="87" t="s">
        <v>51</v>
      </c>
      <c r="O35" s="88" t="s">
        <v>51</v>
      </c>
      <c r="P35" s="88" t="s">
        <v>51</v>
      </c>
      <c r="Q35" s="88" t="s">
        <v>51</v>
      </c>
    </row>
    <row r="36" spans="1:17" x14ac:dyDescent="0.2">
      <c r="A36" s="89" t="s">
        <v>52</v>
      </c>
      <c r="B36" s="90">
        <v>2693</v>
      </c>
      <c r="C36" s="90">
        <v>252.58</v>
      </c>
      <c r="D36" s="90">
        <v>2359</v>
      </c>
      <c r="E36" s="90">
        <v>551</v>
      </c>
      <c r="F36" s="90">
        <v>1808</v>
      </c>
      <c r="G36" s="91">
        <v>88</v>
      </c>
      <c r="H36" s="91">
        <v>20</v>
      </c>
      <c r="I36" s="91">
        <v>67</v>
      </c>
      <c r="J36" s="90">
        <v>9</v>
      </c>
      <c r="K36" s="90">
        <v>241.78</v>
      </c>
      <c r="L36" s="90">
        <v>8</v>
      </c>
      <c r="M36" s="90">
        <v>4</v>
      </c>
      <c r="N36" s="90">
        <v>4</v>
      </c>
      <c r="O36" s="91">
        <v>89</v>
      </c>
      <c r="P36" s="91">
        <v>44</v>
      </c>
      <c r="Q36" s="91">
        <v>44</v>
      </c>
    </row>
    <row r="37" spans="1:17" x14ac:dyDescent="0.2">
      <c r="A37" s="92" t="s">
        <v>53</v>
      </c>
      <c r="B37" s="93">
        <v>2677</v>
      </c>
      <c r="C37" s="93">
        <v>246.66</v>
      </c>
      <c r="D37" s="93">
        <v>2322</v>
      </c>
      <c r="E37" s="93">
        <v>800</v>
      </c>
      <c r="F37" s="93">
        <v>1522</v>
      </c>
      <c r="G37" s="91">
        <v>87</v>
      </c>
      <c r="H37" s="91">
        <v>30</v>
      </c>
      <c r="I37" s="91">
        <v>57</v>
      </c>
      <c r="J37" s="93">
        <v>8</v>
      </c>
      <c r="K37" s="93">
        <v>229.63</v>
      </c>
      <c r="L37" s="93">
        <v>7</v>
      </c>
      <c r="M37" s="93">
        <v>5</v>
      </c>
      <c r="N37" s="93">
        <v>2</v>
      </c>
      <c r="O37" s="91">
        <v>88</v>
      </c>
      <c r="P37" s="91">
        <v>63</v>
      </c>
      <c r="Q37" s="91">
        <v>25</v>
      </c>
    </row>
    <row r="38" spans="1:17" x14ac:dyDescent="0.2">
      <c r="A38" s="92" t="s">
        <v>58</v>
      </c>
      <c r="B38" s="93">
        <v>650</v>
      </c>
      <c r="C38" s="93">
        <v>233.76</v>
      </c>
      <c r="D38" s="93">
        <v>492</v>
      </c>
      <c r="E38" s="93">
        <v>237</v>
      </c>
      <c r="F38" s="93">
        <v>255</v>
      </c>
      <c r="G38" s="91">
        <v>76</v>
      </c>
      <c r="H38" s="91">
        <v>36</v>
      </c>
      <c r="I38" s="91">
        <v>39</v>
      </c>
      <c r="J38" s="93">
        <v>1</v>
      </c>
      <c r="K38" s="93">
        <v>233</v>
      </c>
      <c r="L38" s="93">
        <v>1</v>
      </c>
      <c r="M38" s="93">
        <v>1</v>
      </c>
      <c r="N38" s="93">
        <v>0</v>
      </c>
      <c r="O38" s="91">
        <v>100</v>
      </c>
      <c r="P38" s="91">
        <v>100</v>
      </c>
      <c r="Q38" s="91">
        <v>0</v>
      </c>
    </row>
    <row r="39" spans="1:17" x14ac:dyDescent="0.2">
      <c r="A39" s="89" t="s">
        <v>59</v>
      </c>
      <c r="B39" s="90">
        <v>685</v>
      </c>
      <c r="C39" s="90">
        <v>219.99</v>
      </c>
      <c r="D39" s="90">
        <v>440</v>
      </c>
      <c r="E39" s="90">
        <v>215</v>
      </c>
      <c r="F39" s="90">
        <v>225</v>
      </c>
      <c r="G39" s="91">
        <v>64</v>
      </c>
      <c r="H39" s="91">
        <v>31</v>
      </c>
      <c r="I39" s="91">
        <v>33</v>
      </c>
      <c r="J39" s="90">
        <v>1</v>
      </c>
      <c r="K39" s="90">
        <v>244</v>
      </c>
      <c r="L39" s="90">
        <v>1</v>
      </c>
      <c r="M39" s="90">
        <v>1</v>
      </c>
      <c r="N39" s="90">
        <v>0</v>
      </c>
      <c r="O39" s="91">
        <v>100</v>
      </c>
      <c r="P39" s="91">
        <v>100</v>
      </c>
      <c r="Q39" s="91">
        <v>0</v>
      </c>
    </row>
    <row r="40" spans="1:17" x14ac:dyDescent="0.2">
      <c r="A40" s="92" t="s">
        <v>54</v>
      </c>
      <c r="B40" s="93">
        <v>528</v>
      </c>
      <c r="C40" s="93">
        <v>244.07</v>
      </c>
      <c r="D40" s="93">
        <v>433</v>
      </c>
      <c r="E40" s="93">
        <v>142</v>
      </c>
      <c r="F40" s="93">
        <v>291</v>
      </c>
      <c r="G40" s="91">
        <v>82</v>
      </c>
      <c r="H40" s="91">
        <v>27</v>
      </c>
      <c r="I40" s="91">
        <v>55</v>
      </c>
      <c r="J40" s="93">
        <v>1</v>
      </c>
      <c r="K40" s="93">
        <v>225</v>
      </c>
      <c r="L40" s="93">
        <v>1</v>
      </c>
      <c r="M40" s="93">
        <v>1</v>
      </c>
      <c r="N40" s="93">
        <v>0</v>
      </c>
      <c r="O40" s="91">
        <v>100</v>
      </c>
      <c r="P40" s="91">
        <v>100</v>
      </c>
      <c r="Q40" s="91">
        <v>0</v>
      </c>
    </row>
    <row r="41" spans="1:17" x14ac:dyDescent="0.2">
      <c r="A41" s="92" t="s">
        <v>66</v>
      </c>
      <c r="B41" s="93">
        <v>364</v>
      </c>
      <c r="C41" s="93">
        <v>253.98</v>
      </c>
      <c r="D41" s="93">
        <v>331</v>
      </c>
      <c r="E41" s="93">
        <v>93</v>
      </c>
      <c r="F41" s="93">
        <v>238</v>
      </c>
      <c r="G41" s="91">
        <v>91</v>
      </c>
      <c r="H41" s="91">
        <v>26</v>
      </c>
      <c r="I41" s="91">
        <v>65</v>
      </c>
      <c r="J41" s="93">
        <v>10</v>
      </c>
      <c r="K41" s="93">
        <v>251.4</v>
      </c>
      <c r="L41" s="93">
        <v>10</v>
      </c>
      <c r="M41" s="93">
        <v>6</v>
      </c>
      <c r="N41" s="93">
        <v>4</v>
      </c>
      <c r="O41" s="91">
        <v>100</v>
      </c>
      <c r="P41" s="91">
        <v>60</v>
      </c>
      <c r="Q41" s="91">
        <v>40</v>
      </c>
    </row>
    <row r="42" spans="1:17" x14ac:dyDescent="0.2">
      <c r="A42" s="89" t="s">
        <v>67</v>
      </c>
      <c r="B42" s="90">
        <v>368</v>
      </c>
      <c r="C42" s="90">
        <v>254.12</v>
      </c>
      <c r="D42" s="90">
        <v>335</v>
      </c>
      <c r="E42" s="90">
        <v>99</v>
      </c>
      <c r="F42" s="90">
        <v>236</v>
      </c>
      <c r="G42" s="91">
        <v>91</v>
      </c>
      <c r="H42" s="91">
        <v>27</v>
      </c>
      <c r="I42" s="91">
        <v>64</v>
      </c>
      <c r="J42" s="90">
        <v>9</v>
      </c>
      <c r="K42" s="90">
        <v>250</v>
      </c>
      <c r="L42" s="90">
        <v>9</v>
      </c>
      <c r="M42" s="90">
        <v>4</v>
      </c>
      <c r="N42" s="90">
        <v>5</v>
      </c>
      <c r="O42" s="91">
        <v>100</v>
      </c>
      <c r="P42" s="91">
        <v>44</v>
      </c>
      <c r="Q42" s="91">
        <v>56</v>
      </c>
    </row>
    <row r="43" spans="1:17" x14ac:dyDescent="0.2">
      <c r="A43" s="92" t="s">
        <v>55</v>
      </c>
      <c r="B43" s="93">
        <v>1058</v>
      </c>
      <c r="C43" s="93">
        <v>263.54000000000002</v>
      </c>
      <c r="D43" s="93">
        <v>935</v>
      </c>
      <c r="E43" s="93"/>
      <c r="F43" s="93">
        <v>935</v>
      </c>
      <c r="G43" s="91">
        <v>88</v>
      </c>
      <c r="H43" s="91"/>
      <c r="I43" s="91">
        <v>88</v>
      </c>
      <c r="J43" s="93">
        <v>14</v>
      </c>
      <c r="K43" s="93">
        <v>256.57</v>
      </c>
      <c r="L43" s="93">
        <v>12</v>
      </c>
      <c r="M43" s="93"/>
      <c r="N43" s="93">
        <v>12</v>
      </c>
      <c r="O43" s="91">
        <v>86</v>
      </c>
      <c r="P43" s="91"/>
      <c r="Q43" s="91">
        <v>86</v>
      </c>
    </row>
    <row r="44" spans="1:17" x14ac:dyDescent="0.2">
      <c r="A44" s="94" t="s">
        <v>63</v>
      </c>
      <c r="B44" s="95">
        <f>SUM(B35:B43)</f>
        <v>9023</v>
      </c>
      <c r="C44" s="94"/>
      <c r="D44" s="95">
        <f>SUM(D35:D43)</f>
        <v>7647</v>
      </c>
      <c r="E44" s="95">
        <f>SUM(E35:E43)</f>
        <v>2137</v>
      </c>
      <c r="F44" s="95">
        <f>SUM(F35:F43)</f>
        <v>5510</v>
      </c>
      <c r="G44" s="97">
        <f>D44/B44</f>
        <v>0.84750083120913222</v>
      </c>
      <c r="H44" s="97">
        <f>E44/B44</f>
        <v>0.23683918873988696</v>
      </c>
      <c r="I44" s="97">
        <f>F44/B44</f>
        <v>0.61066164246924526</v>
      </c>
      <c r="J44" s="95">
        <f>SUM(J35:J43)</f>
        <v>53</v>
      </c>
      <c r="K44" s="96"/>
      <c r="L44" s="95">
        <f>SUM(L35:L43)</f>
        <v>49</v>
      </c>
      <c r="M44" s="95">
        <f>SUM(M35:M43)</f>
        <v>22</v>
      </c>
      <c r="N44" s="95">
        <f>SUM(N35:N43)</f>
        <v>27</v>
      </c>
      <c r="O44" s="97">
        <f>L44/J44</f>
        <v>0.92452830188679247</v>
      </c>
      <c r="P44" s="97">
        <v>0.41</v>
      </c>
      <c r="Q44" s="97">
        <f>N44/J44</f>
        <v>0.50943396226415094</v>
      </c>
    </row>
    <row r="47" spans="1:17" x14ac:dyDescent="0.2">
      <c r="A47" s="65" t="s">
        <v>68</v>
      </c>
      <c r="B47" s="66"/>
      <c r="C47" s="67"/>
    </row>
    <row r="48" spans="1:17" x14ac:dyDescent="0.2">
      <c r="A48" s="65"/>
      <c r="B48" s="66"/>
      <c r="C48" s="67"/>
    </row>
    <row r="49" spans="1:17" x14ac:dyDescent="0.2">
      <c r="A49" s="67" t="s">
        <v>69</v>
      </c>
      <c r="B49" s="67"/>
      <c r="C49" s="67"/>
    </row>
    <row r="50" spans="1:17" x14ac:dyDescent="0.2">
      <c r="A50" s="85" t="s">
        <v>38</v>
      </c>
      <c r="B50" s="86" t="s">
        <v>39</v>
      </c>
      <c r="C50" s="86"/>
      <c r="D50" s="86"/>
      <c r="E50" s="86"/>
      <c r="F50" s="86"/>
      <c r="G50" s="86"/>
      <c r="H50" s="86"/>
      <c r="I50" s="86"/>
      <c r="J50" s="86" t="s">
        <v>57</v>
      </c>
      <c r="K50" s="86"/>
      <c r="L50" s="86"/>
      <c r="M50" s="86"/>
      <c r="N50" s="86"/>
      <c r="O50" s="86"/>
      <c r="P50" s="86"/>
      <c r="Q50" s="86"/>
    </row>
    <row r="51" spans="1:17" ht="15.45" x14ac:dyDescent="0.2">
      <c r="A51" s="85"/>
      <c r="B51" s="87" t="s">
        <v>41</v>
      </c>
      <c r="C51" s="87" t="s">
        <v>42</v>
      </c>
      <c r="D51" s="87" t="s">
        <v>43</v>
      </c>
      <c r="E51" s="87" t="s">
        <v>43</v>
      </c>
      <c r="F51" s="87" t="s">
        <v>43</v>
      </c>
      <c r="G51" s="88" t="s">
        <v>44</v>
      </c>
      <c r="H51" s="88" t="s">
        <v>44</v>
      </c>
      <c r="I51" s="88" t="s">
        <v>44</v>
      </c>
      <c r="J51" s="87" t="s">
        <v>41</v>
      </c>
      <c r="K51" s="87" t="s">
        <v>42</v>
      </c>
      <c r="L51" s="87" t="s">
        <v>43</v>
      </c>
      <c r="M51" s="87" t="s">
        <v>43</v>
      </c>
      <c r="N51" s="87" t="s">
        <v>43</v>
      </c>
      <c r="O51" s="88" t="s">
        <v>44</v>
      </c>
      <c r="P51" s="88" t="s">
        <v>44</v>
      </c>
      <c r="Q51" s="88" t="s">
        <v>44</v>
      </c>
    </row>
    <row r="52" spans="1:17" ht="15.45" x14ac:dyDescent="0.2">
      <c r="A52" s="85"/>
      <c r="B52" s="86" t="s">
        <v>45</v>
      </c>
      <c r="C52" s="87" t="s">
        <v>46</v>
      </c>
      <c r="D52" s="87" t="s">
        <v>47</v>
      </c>
      <c r="E52" s="87" t="s">
        <v>48</v>
      </c>
      <c r="F52" s="87" t="s">
        <v>49</v>
      </c>
      <c r="G52" s="88" t="s">
        <v>47</v>
      </c>
      <c r="H52" s="88" t="s">
        <v>48</v>
      </c>
      <c r="I52" s="88" t="s">
        <v>49</v>
      </c>
      <c r="J52" s="86" t="s">
        <v>45</v>
      </c>
      <c r="K52" s="87" t="s">
        <v>46</v>
      </c>
      <c r="L52" s="87" t="s">
        <v>47</v>
      </c>
      <c r="M52" s="87" t="s">
        <v>48</v>
      </c>
      <c r="N52" s="87" t="s">
        <v>49</v>
      </c>
      <c r="O52" s="88" t="s">
        <v>47</v>
      </c>
      <c r="P52" s="88" t="s">
        <v>48</v>
      </c>
      <c r="Q52" s="88" t="s">
        <v>49</v>
      </c>
    </row>
    <row r="53" spans="1:17" x14ac:dyDescent="0.2">
      <c r="A53" s="85"/>
      <c r="B53" s="86"/>
      <c r="C53" s="87" t="s">
        <v>50</v>
      </c>
      <c r="D53" s="87" t="s">
        <v>51</v>
      </c>
      <c r="E53" s="87" t="s">
        <v>51</v>
      </c>
      <c r="F53" s="87" t="s">
        <v>51</v>
      </c>
      <c r="G53" s="88" t="s">
        <v>51</v>
      </c>
      <c r="H53" s="88" t="s">
        <v>51</v>
      </c>
      <c r="I53" s="88" t="s">
        <v>51</v>
      </c>
      <c r="J53" s="86"/>
      <c r="K53" s="87" t="s">
        <v>50</v>
      </c>
      <c r="L53" s="87" t="s">
        <v>51</v>
      </c>
      <c r="M53" s="87" t="s">
        <v>51</v>
      </c>
      <c r="N53" s="87" t="s">
        <v>51</v>
      </c>
      <c r="O53" s="88" t="s">
        <v>51</v>
      </c>
      <c r="P53" s="88" t="s">
        <v>51</v>
      </c>
      <c r="Q53" s="88" t="s">
        <v>51</v>
      </c>
    </row>
    <row r="54" spans="1:17" x14ac:dyDescent="0.2">
      <c r="A54" s="89" t="s">
        <v>70</v>
      </c>
      <c r="B54" s="90">
        <v>2844</v>
      </c>
      <c r="C54" s="90">
        <v>251.59</v>
      </c>
      <c r="D54" s="90">
        <v>2466</v>
      </c>
      <c r="E54" s="90">
        <v>592</v>
      </c>
      <c r="F54" s="90">
        <v>1874</v>
      </c>
      <c r="G54" s="91">
        <v>87</v>
      </c>
      <c r="H54" s="91">
        <v>21</v>
      </c>
      <c r="I54" s="91">
        <v>66</v>
      </c>
      <c r="J54" s="90">
        <v>10</v>
      </c>
      <c r="K54" s="90">
        <v>243</v>
      </c>
      <c r="L54" s="90">
        <v>10</v>
      </c>
      <c r="M54" s="90">
        <v>6</v>
      </c>
      <c r="N54" s="90">
        <v>4</v>
      </c>
      <c r="O54" s="91">
        <v>100</v>
      </c>
      <c r="P54" s="91">
        <v>60</v>
      </c>
      <c r="Q54" s="91">
        <v>40</v>
      </c>
    </row>
    <row r="55" spans="1:17" x14ac:dyDescent="0.2">
      <c r="A55" s="92" t="s">
        <v>71</v>
      </c>
      <c r="B55" s="93">
        <v>2800</v>
      </c>
      <c r="C55" s="93">
        <v>247.14</v>
      </c>
      <c r="D55" s="93">
        <v>2452</v>
      </c>
      <c r="E55" s="93">
        <v>845</v>
      </c>
      <c r="F55" s="93">
        <v>1607</v>
      </c>
      <c r="G55" s="91">
        <v>88</v>
      </c>
      <c r="H55" s="91">
        <v>30</v>
      </c>
      <c r="I55" s="91">
        <v>57</v>
      </c>
      <c r="J55" s="93">
        <v>12</v>
      </c>
      <c r="K55" s="93">
        <v>236.83</v>
      </c>
      <c r="L55" s="93">
        <v>10</v>
      </c>
      <c r="M55" s="93">
        <v>6</v>
      </c>
      <c r="N55" s="93">
        <v>4</v>
      </c>
      <c r="O55" s="91">
        <v>83</v>
      </c>
      <c r="P55" s="91">
        <v>50</v>
      </c>
      <c r="Q55" s="91">
        <v>33</v>
      </c>
    </row>
    <row r="56" spans="1:17" x14ac:dyDescent="0.2">
      <c r="A56" s="89" t="s">
        <v>59</v>
      </c>
      <c r="B56" s="90">
        <v>636</v>
      </c>
      <c r="C56" s="90">
        <v>216.79</v>
      </c>
      <c r="D56" s="90">
        <v>392</v>
      </c>
      <c r="E56" s="90">
        <v>193</v>
      </c>
      <c r="F56" s="90">
        <v>199</v>
      </c>
      <c r="G56" s="91">
        <v>62</v>
      </c>
      <c r="H56" s="91">
        <v>30</v>
      </c>
      <c r="I56" s="91">
        <v>31</v>
      </c>
      <c r="J56" s="90">
        <v>1</v>
      </c>
      <c r="K56" s="90">
        <v>233</v>
      </c>
      <c r="L56" s="90">
        <v>1</v>
      </c>
      <c r="M56" s="90">
        <v>1</v>
      </c>
      <c r="N56" s="90">
        <v>0</v>
      </c>
      <c r="O56" s="91">
        <v>100</v>
      </c>
      <c r="P56" s="91">
        <v>100</v>
      </c>
      <c r="Q56" s="91">
        <v>0</v>
      </c>
    </row>
    <row r="57" spans="1:17" x14ac:dyDescent="0.2">
      <c r="A57" s="92" t="s">
        <v>66</v>
      </c>
      <c r="B57" s="93">
        <v>363</v>
      </c>
      <c r="C57" s="93">
        <v>254.95</v>
      </c>
      <c r="D57" s="93">
        <v>339</v>
      </c>
      <c r="E57" s="93">
        <v>100</v>
      </c>
      <c r="F57" s="93">
        <v>239</v>
      </c>
      <c r="G57" s="91">
        <v>93</v>
      </c>
      <c r="H57" s="91">
        <v>28</v>
      </c>
      <c r="I57" s="91">
        <v>66</v>
      </c>
      <c r="J57" s="93">
        <v>8</v>
      </c>
      <c r="K57" s="93">
        <v>252.88</v>
      </c>
      <c r="L57" s="93">
        <v>8</v>
      </c>
      <c r="M57" s="93">
        <v>3</v>
      </c>
      <c r="N57" s="93">
        <v>5</v>
      </c>
      <c r="O57" s="91">
        <v>100</v>
      </c>
      <c r="P57" s="91">
        <v>38</v>
      </c>
      <c r="Q57" s="91">
        <v>63</v>
      </c>
    </row>
    <row r="58" spans="1:17" x14ac:dyDescent="0.2">
      <c r="A58" s="89" t="s">
        <v>67</v>
      </c>
      <c r="B58" s="90">
        <v>364</v>
      </c>
      <c r="C58" s="90">
        <v>254.46</v>
      </c>
      <c r="D58" s="90">
        <v>334</v>
      </c>
      <c r="E58" s="90">
        <v>112</v>
      </c>
      <c r="F58" s="90">
        <v>222</v>
      </c>
      <c r="G58" s="91">
        <v>92</v>
      </c>
      <c r="H58" s="91">
        <v>31</v>
      </c>
      <c r="I58" s="91">
        <v>61</v>
      </c>
      <c r="J58" s="90">
        <v>8</v>
      </c>
      <c r="K58" s="90">
        <v>248.63</v>
      </c>
      <c r="L58" s="90">
        <v>8</v>
      </c>
      <c r="M58" s="90">
        <v>4</v>
      </c>
      <c r="N58" s="90">
        <v>4</v>
      </c>
      <c r="O58" s="91">
        <v>100</v>
      </c>
      <c r="P58" s="91">
        <v>50</v>
      </c>
      <c r="Q58" s="91">
        <v>50</v>
      </c>
    </row>
    <row r="59" spans="1:17" x14ac:dyDescent="0.2">
      <c r="A59" s="89" t="s">
        <v>55</v>
      </c>
      <c r="B59" s="90">
        <v>917</v>
      </c>
      <c r="C59" s="90">
        <v>262.07</v>
      </c>
      <c r="D59" s="90">
        <v>791</v>
      </c>
      <c r="E59" s="90"/>
      <c r="F59" s="90">
        <v>791</v>
      </c>
      <c r="G59" s="91">
        <v>86</v>
      </c>
      <c r="H59" s="91"/>
      <c r="I59" s="91">
        <v>86</v>
      </c>
      <c r="J59" s="90">
        <v>5</v>
      </c>
      <c r="K59" s="90">
        <v>243.8</v>
      </c>
      <c r="L59" s="90">
        <v>3</v>
      </c>
      <c r="M59" s="90"/>
      <c r="N59" s="90">
        <v>3</v>
      </c>
      <c r="O59" s="91">
        <v>60</v>
      </c>
      <c r="P59" s="91"/>
      <c r="Q59" s="91">
        <v>60</v>
      </c>
    </row>
    <row r="60" spans="1:17" x14ac:dyDescent="0.2">
      <c r="A60" s="94" t="s">
        <v>63</v>
      </c>
      <c r="B60" s="95">
        <f>SUM(B51:B59)</f>
        <v>7924</v>
      </c>
      <c r="C60" s="96"/>
      <c r="D60" s="95">
        <f>SUM(D51:D59)</f>
        <v>6774</v>
      </c>
      <c r="E60" s="95">
        <f>SUM(E51:E59)</f>
        <v>1842</v>
      </c>
      <c r="F60" s="95">
        <f>SUM(F51:F59)</f>
        <v>4932</v>
      </c>
      <c r="G60" s="97">
        <f>D60/B60</f>
        <v>0.85487127713276123</v>
      </c>
      <c r="H60" s="97">
        <f>E60/B60</f>
        <v>0.23245835436648157</v>
      </c>
      <c r="I60" s="97">
        <f>F60/B60</f>
        <v>0.62241292276627969</v>
      </c>
      <c r="J60" s="95">
        <f>SUM(J51:J59)</f>
        <v>44</v>
      </c>
      <c r="K60" s="96"/>
      <c r="L60" s="95">
        <f>SUM(L51:L59)</f>
        <v>40</v>
      </c>
      <c r="M60" s="95">
        <f>SUM(M51:M59)</f>
        <v>20</v>
      </c>
      <c r="N60" s="95">
        <f>SUM(N51:N59)</f>
        <v>20</v>
      </c>
      <c r="O60" s="97">
        <f>L60/J60</f>
        <v>0.90909090909090906</v>
      </c>
      <c r="P60" s="97">
        <f>M60/J60</f>
        <v>0.45454545454545453</v>
      </c>
      <c r="Q60" s="97">
        <v>0.46</v>
      </c>
    </row>
    <row r="63" spans="1:17" x14ac:dyDescent="0.2">
      <c r="A63" s="68" t="s">
        <v>72</v>
      </c>
    </row>
    <row r="65" spans="1:8" x14ac:dyDescent="0.2">
      <c r="A65" s="86" t="s">
        <v>73</v>
      </c>
      <c r="B65" s="86"/>
      <c r="C65" s="86"/>
      <c r="D65" s="86"/>
      <c r="E65" s="86"/>
      <c r="F65" s="86"/>
      <c r="G65" s="86"/>
      <c r="H65" s="86"/>
    </row>
    <row r="66" spans="1:8" x14ac:dyDescent="0.2">
      <c r="A66" s="87"/>
      <c r="B66" s="87" t="s">
        <v>43</v>
      </c>
      <c r="C66" s="87" t="s">
        <v>43</v>
      </c>
      <c r="D66" s="87" t="s">
        <v>43</v>
      </c>
      <c r="E66" s="87" t="s">
        <v>43</v>
      </c>
      <c r="F66" s="88" t="s">
        <v>44</v>
      </c>
      <c r="G66" s="88" t="s">
        <v>44</v>
      </c>
      <c r="H66" s="88" t="s">
        <v>44</v>
      </c>
    </row>
    <row r="67" spans="1:8" ht="15.45" x14ac:dyDescent="0.2">
      <c r="A67" s="86" t="s">
        <v>74</v>
      </c>
      <c r="B67" s="87" t="s">
        <v>45</v>
      </c>
      <c r="C67" s="87" t="s">
        <v>47</v>
      </c>
      <c r="D67" s="87" t="s">
        <v>48</v>
      </c>
      <c r="E67" s="87" t="s">
        <v>49</v>
      </c>
      <c r="F67" s="88" t="s">
        <v>47</v>
      </c>
      <c r="G67" s="88" t="s">
        <v>48</v>
      </c>
      <c r="H67" s="88" t="s">
        <v>49</v>
      </c>
    </row>
    <row r="68" spans="1:8" x14ac:dyDescent="0.2">
      <c r="A68" s="86"/>
      <c r="B68" s="87"/>
      <c r="C68" s="87" t="s">
        <v>51</v>
      </c>
      <c r="D68" s="87" t="s">
        <v>51</v>
      </c>
      <c r="E68" s="87" t="s">
        <v>51</v>
      </c>
      <c r="F68" s="88" t="s">
        <v>51</v>
      </c>
      <c r="G68" s="88" t="s">
        <v>51</v>
      </c>
      <c r="H68" s="88" t="s">
        <v>51</v>
      </c>
    </row>
    <row r="69" spans="1:8" x14ac:dyDescent="0.2">
      <c r="A69" s="90" t="s">
        <v>75</v>
      </c>
      <c r="B69" s="90">
        <v>16</v>
      </c>
      <c r="C69" s="95">
        <v>16</v>
      </c>
      <c r="D69" s="95">
        <v>10</v>
      </c>
      <c r="E69" s="95">
        <v>6</v>
      </c>
      <c r="F69" s="97">
        <v>1</v>
      </c>
      <c r="G69" s="97">
        <v>0.62</v>
      </c>
      <c r="H69" s="97">
        <v>0.38</v>
      </c>
    </row>
    <row r="70" spans="1:8" x14ac:dyDescent="0.2">
      <c r="A70" s="90" t="s">
        <v>28</v>
      </c>
      <c r="B70" s="90">
        <v>53</v>
      </c>
      <c r="C70" s="90">
        <v>49</v>
      </c>
      <c r="D70" s="90">
        <v>22</v>
      </c>
      <c r="E70" s="98">
        <v>27</v>
      </c>
      <c r="F70" s="97">
        <v>0.92452830188679247</v>
      </c>
      <c r="G70" s="97">
        <v>0.41</v>
      </c>
      <c r="H70" s="97">
        <v>0.51</v>
      </c>
    </row>
    <row r="71" spans="1:8" x14ac:dyDescent="0.2">
      <c r="A71" s="90" t="s">
        <v>76</v>
      </c>
      <c r="B71" s="90">
        <v>44</v>
      </c>
      <c r="C71" s="90">
        <v>40</v>
      </c>
      <c r="D71" s="90">
        <v>19</v>
      </c>
      <c r="E71" s="98">
        <v>20</v>
      </c>
      <c r="F71" s="99">
        <v>0.91</v>
      </c>
      <c r="G71" s="99">
        <v>0.45</v>
      </c>
      <c r="H71" s="99">
        <v>0.46</v>
      </c>
    </row>
    <row r="72" spans="1:8" x14ac:dyDescent="0.2">
      <c r="A72" s="95" t="s">
        <v>77</v>
      </c>
      <c r="B72" s="96">
        <f>SUM(B69:B71)</f>
        <v>113</v>
      </c>
      <c r="C72" s="96">
        <f t="shared" ref="C72:E72" si="0">SUM(C69:C71)</f>
        <v>105</v>
      </c>
      <c r="D72" s="96">
        <f t="shared" si="0"/>
        <v>51</v>
      </c>
      <c r="E72" s="100">
        <f t="shared" si="0"/>
        <v>53</v>
      </c>
      <c r="F72" s="97">
        <f>C72/B72</f>
        <v>0.92920353982300885</v>
      </c>
      <c r="G72" s="101">
        <f>D72/B72</f>
        <v>0.45132743362831856</v>
      </c>
      <c r="H72" s="102">
        <f>E72/B72</f>
        <v>0.46902654867256638</v>
      </c>
    </row>
  </sheetData>
  <mergeCells count="30">
    <mergeCell ref="A65:H65"/>
    <mergeCell ref="A67:A68"/>
    <mergeCell ref="B47:B48"/>
    <mergeCell ref="C47:C48"/>
    <mergeCell ref="A49:C49"/>
    <mergeCell ref="A50:A53"/>
    <mergeCell ref="B50:I50"/>
    <mergeCell ref="J50:Q50"/>
    <mergeCell ref="B52:B53"/>
    <mergeCell ref="J52:J53"/>
    <mergeCell ref="A31:C31"/>
    <mergeCell ref="A32:A35"/>
    <mergeCell ref="B32:I32"/>
    <mergeCell ref="J32:Q32"/>
    <mergeCell ref="B34:B35"/>
    <mergeCell ref="J34:J35"/>
    <mergeCell ref="A14:C14"/>
    <mergeCell ref="A15:A18"/>
    <mergeCell ref="B15:I15"/>
    <mergeCell ref="J15:Q15"/>
    <mergeCell ref="B17:B18"/>
    <mergeCell ref="J17:J18"/>
    <mergeCell ref="B1:B2"/>
    <mergeCell ref="C1:C2"/>
    <mergeCell ref="A3:C3"/>
    <mergeCell ref="A4:A7"/>
    <mergeCell ref="B4:I4"/>
    <mergeCell ref="J4:Q4"/>
    <mergeCell ref="B6:B7"/>
    <mergeCell ref="J6:J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6"/>
  <sheetViews>
    <sheetView topLeftCell="A277" workbookViewId="0">
      <selection activeCell="A2" sqref="A2:F2"/>
    </sheetView>
  </sheetViews>
  <sheetFormatPr defaultRowHeight="14.6" x14ac:dyDescent="0.4"/>
  <cols>
    <col min="1" max="1" width="27.15234375" style="103" customWidth="1"/>
    <col min="2" max="2" width="8.921875" style="103" customWidth="1"/>
    <col min="3" max="6" width="9.23046875" style="103"/>
    <col min="7" max="7" width="4.765625" customWidth="1"/>
    <col min="8" max="8" width="12.765625" customWidth="1"/>
    <col min="9" max="9" width="8.53515625" customWidth="1"/>
  </cols>
  <sheetData>
    <row r="1" spans="1:6" ht="23.15" customHeight="1" x14ac:dyDescent="0.4">
      <c r="A1" s="130" t="s">
        <v>78</v>
      </c>
      <c r="B1" s="130"/>
      <c r="C1" s="130"/>
      <c r="D1" s="130"/>
      <c r="E1" s="130"/>
      <c r="F1" s="130"/>
    </row>
    <row r="2" spans="1:6" ht="12.55" customHeight="1" x14ac:dyDescent="0.4">
      <c r="A2" s="131" t="s">
        <v>79</v>
      </c>
      <c r="B2" s="131"/>
      <c r="C2" s="131"/>
      <c r="D2" s="131"/>
      <c r="E2" s="131"/>
      <c r="F2" s="131"/>
    </row>
    <row r="3" spans="1:6" ht="11.15" customHeight="1" x14ac:dyDescent="0.4">
      <c r="A3" s="131" t="s">
        <v>80</v>
      </c>
      <c r="B3" s="131"/>
      <c r="C3" s="131"/>
      <c r="D3" s="131"/>
      <c r="E3" s="131"/>
      <c r="F3" s="131"/>
    </row>
    <row r="4" spans="1:6" ht="12.45" customHeight="1" x14ac:dyDescent="0.4">
      <c r="A4" s="131" t="s">
        <v>81</v>
      </c>
      <c r="B4" s="131"/>
      <c r="C4" s="131"/>
      <c r="D4" s="131"/>
      <c r="E4" s="131"/>
      <c r="F4" s="131"/>
    </row>
    <row r="5" spans="1:6" ht="12" customHeight="1" x14ac:dyDescent="0.4">
      <c r="A5" s="131" t="s">
        <v>82</v>
      </c>
      <c r="B5" s="131"/>
      <c r="C5" s="131"/>
      <c r="D5" s="131"/>
      <c r="E5" s="131"/>
      <c r="F5" s="131"/>
    </row>
    <row r="6" spans="1:6" x14ac:dyDescent="0.4">
      <c r="A6" s="104"/>
      <c r="B6" s="123"/>
      <c r="C6" s="123"/>
    </row>
    <row r="7" spans="1:6" x14ac:dyDescent="0.4">
      <c r="A7" s="132" t="s">
        <v>75</v>
      </c>
      <c r="B7" s="132"/>
      <c r="C7" s="132"/>
    </row>
    <row r="8" spans="1:6" x14ac:dyDescent="0.4">
      <c r="A8" s="127" t="s">
        <v>83</v>
      </c>
      <c r="B8" s="127" t="s">
        <v>84</v>
      </c>
      <c r="C8" s="125" t="s">
        <v>39</v>
      </c>
      <c r="D8" s="126"/>
      <c r="E8" s="125" t="s">
        <v>40</v>
      </c>
      <c r="F8" s="126"/>
    </row>
    <row r="9" spans="1:6" ht="24" x14ac:dyDescent="0.4">
      <c r="A9" s="128"/>
      <c r="B9" s="128"/>
      <c r="C9" s="107" t="s">
        <v>85</v>
      </c>
      <c r="D9" s="107" t="s">
        <v>86</v>
      </c>
      <c r="E9" s="107" t="s">
        <v>85</v>
      </c>
      <c r="F9" s="107" t="s">
        <v>86</v>
      </c>
    </row>
    <row r="10" spans="1:6" ht="24" x14ac:dyDescent="0.4">
      <c r="A10" s="108" t="s">
        <v>87</v>
      </c>
      <c r="B10" s="109"/>
      <c r="C10" s="109"/>
      <c r="D10" s="110"/>
      <c r="E10" s="109"/>
      <c r="F10" s="110"/>
    </row>
    <row r="11" spans="1:6" ht="35.6" x14ac:dyDescent="0.4">
      <c r="A11" s="111" t="s">
        <v>88</v>
      </c>
      <c r="B11" s="112"/>
      <c r="C11" s="112"/>
      <c r="D11" s="113"/>
      <c r="E11" s="112"/>
      <c r="F11" s="113"/>
    </row>
    <row r="12" spans="1:6" x14ac:dyDescent="0.4">
      <c r="A12" s="114" t="s">
        <v>17</v>
      </c>
      <c r="B12" s="109"/>
      <c r="C12" s="109"/>
      <c r="D12" s="110"/>
      <c r="E12" s="109"/>
      <c r="F12" s="110"/>
    </row>
    <row r="13" spans="1:6" x14ac:dyDescent="0.4">
      <c r="A13" s="115" t="s">
        <v>17</v>
      </c>
      <c r="B13" s="112"/>
      <c r="C13" s="112">
        <v>5530</v>
      </c>
      <c r="D13" s="113" t="s">
        <v>89</v>
      </c>
      <c r="E13" s="112">
        <v>7</v>
      </c>
      <c r="F13" s="113" t="s">
        <v>90</v>
      </c>
    </row>
    <row r="14" spans="1:6" ht="35.6" x14ac:dyDescent="0.4">
      <c r="A14" s="116" t="s">
        <v>91</v>
      </c>
      <c r="B14" s="109">
        <v>6</v>
      </c>
      <c r="C14" s="109"/>
      <c r="D14" s="110" t="s">
        <v>92</v>
      </c>
      <c r="E14" s="109"/>
      <c r="F14" s="110" t="s">
        <v>93</v>
      </c>
    </row>
    <row r="15" spans="1:6" ht="24" x14ac:dyDescent="0.4">
      <c r="A15" s="117" t="s">
        <v>94</v>
      </c>
      <c r="B15" s="112" t="s">
        <v>95</v>
      </c>
      <c r="C15" s="112"/>
      <c r="D15" s="113" t="s">
        <v>96</v>
      </c>
      <c r="E15" s="112"/>
      <c r="F15" s="113" t="s">
        <v>97</v>
      </c>
    </row>
    <row r="16" spans="1:6" ht="35.6" x14ac:dyDescent="0.4">
      <c r="A16" s="116" t="s">
        <v>98</v>
      </c>
      <c r="B16" s="109">
        <v>3</v>
      </c>
      <c r="C16" s="109"/>
      <c r="D16" s="110" t="s">
        <v>99</v>
      </c>
      <c r="E16" s="109"/>
      <c r="F16" s="110" t="s">
        <v>100</v>
      </c>
    </row>
    <row r="17" spans="1:6" ht="24" x14ac:dyDescent="0.4">
      <c r="A17" s="118" t="s">
        <v>101</v>
      </c>
      <c r="B17" s="112"/>
      <c r="C17" s="112"/>
      <c r="D17" s="113"/>
      <c r="E17" s="112"/>
      <c r="F17" s="113"/>
    </row>
    <row r="18" spans="1:6" x14ac:dyDescent="0.4">
      <c r="A18" s="119" t="s">
        <v>102</v>
      </c>
      <c r="B18" s="109"/>
      <c r="C18" s="109">
        <v>5192</v>
      </c>
      <c r="D18" s="110" t="s">
        <v>103</v>
      </c>
      <c r="E18" s="109">
        <v>7</v>
      </c>
      <c r="F18" s="110" t="s">
        <v>90</v>
      </c>
    </row>
    <row r="19" spans="1:6" ht="35.6" x14ac:dyDescent="0.4">
      <c r="A19" s="117" t="s">
        <v>91</v>
      </c>
      <c r="B19" s="112">
        <v>6</v>
      </c>
      <c r="C19" s="112"/>
      <c r="D19" s="113" t="s">
        <v>104</v>
      </c>
      <c r="E19" s="112"/>
      <c r="F19" s="113" t="s">
        <v>93</v>
      </c>
    </row>
    <row r="20" spans="1:6" ht="24" x14ac:dyDescent="0.4">
      <c r="A20" s="116" t="s">
        <v>94</v>
      </c>
      <c r="B20" s="109" t="s">
        <v>95</v>
      </c>
      <c r="C20" s="109"/>
      <c r="D20" s="110" t="s">
        <v>105</v>
      </c>
      <c r="E20" s="109"/>
      <c r="F20" s="110" t="s">
        <v>97</v>
      </c>
    </row>
    <row r="21" spans="1:6" ht="35.6" x14ac:dyDescent="0.4">
      <c r="A21" s="117" t="s">
        <v>98</v>
      </c>
      <c r="B21" s="112">
        <v>3</v>
      </c>
      <c r="C21" s="112"/>
      <c r="D21" s="113" t="s">
        <v>106</v>
      </c>
      <c r="E21" s="112"/>
      <c r="F21" s="113" t="s">
        <v>100</v>
      </c>
    </row>
    <row r="22" spans="1:6" x14ac:dyDescent="0.4">
      <c r="A22" s="119" t="s">
        <v>107</v>
      </c>
      <c r="B22" s="109"/>
      <c r="C22" s="109">
        <v>292</v>
      </c>
      <c r="D22" s="110" t="s">
        <v>108</v>
      </c>
      <c r="E22" s="109"/>
      <c r="F22" s="110"/>
    </row>
    <row r="23" spans="1:6" ht="35.6" x14ac:dyDescent="0.4">
      <c r="A23" s="117" t="s">
        <v>91</v>
      </c>
      <c r="B23" s="112">
        <v>6</v>
      </c>
      <c r="C23" s="112"/>
      <c r="D23" s="113" t="s">
        <v>109</v>
      </c>
      <c r="E23" s="112"/>
      <c r="F23" s="113"/>
    </row>
    <row r="24" spans="1:6" ht="24" x14ac:dyDescent="0.4">
      <c r="A24" s="116" t="s">
        <v>94</v>
      </c>
      <c r="B24" s="109" t="s">
        <v>95</v>
      </c>
      <c r="C24" s="109"/>
      <c r="D24" s="110" t="s">
        <v>110</v>
      </c>
      <c r="E24" s="109"/>
      <c r="F24" s="110"/>
    </row>
    <row r="25" spans="1:6" ht="35.6" x14ac:dyDescent="0.4">
      <c r="A25" s="117" t="s">
        <v>98</v>
      </c>
      <c r="B25" s="112">
        <v>3</v>
      </c>
      <c r="C25" s="112"/>
      <c r="D25" s="113" t="s">
        <v>111</v>
      </c>
      <c r="E25" s="112"/>
      <c r="F25" s="113"/>
    </row>
    <row r="26" spans="1:6" x14ac:dyDescent="0.4">
      <c r="A26" s="119" t="s">
        <v>112</v>
      </c>
      <c r="B26" s="109"/>
      <c r="C26" s="109">
        <v>36</v>
      </c>
      <c r="D26" s="110" t="s">
        <v>113</v>
      </c>
      <c r="E26" s="109"/>
      <c r="F26" s="110"/>
    </row>
    <row r="27" spans="1:6" ht="35.6" x14ac:dyDescent="0.4">
      <c r="A27" s="117" t="s">
        <v>91</v>
      </c>
      <c r="B27" s="112">
        <v>6</v>
      </c>
      <c r="C27" s="112"/>
      <c r="D27" s="113" t="s">
        <v>114</v>
      </c>
      <c r="E27" s="112"/>
      <c r="F27" s="113"/>
    </row>
    <row r="28" spans="1:6" ht="24" x14ac:dyDescent="0.4">
      <c r="A28" s="116" t="s">
        <v>94</v>
      </c>
      <c r="B28" s="109" t="s">
        <v>95</v>
      </c>
      <c r="C28" s="109"/>
      <c r="D28" s="110" t="s">
        <v>115</v>
      </c>
      <c r="E28" s="109"/>
      <c r="F28" s="110"/>
    </row>
    <row r="29" spans="1:6" ht="35.6" x14ac:dyDescent="0.4">
      <c r="A29" s="117" t="s">
        <v>98</v>
      </c>
      <c r="B29" s="112">
        <v>3</v>
      </c>
      <c r="C29" s="112"/>
      <c r="D29" s="113" t="s">
        <v>116</v>
      </c>
      <c r="E29" s="112"/>
      <c r="F29" s="113"/>
    </row>
    <row r="30" spans="1:6" x14ac:dyDescent="0.4">
      <c r="A30" s="119" t="s">
        <v>117</v>
      </c>
      <c r="B30" s="109"/>
      <c r="C30" s="109">
        <v>3</v>
      </c>
      <c r="D30" s="110" t="s">
        <v>118</v>
      </c>
      <c r="E30" s="109"/>
      <c r="F30" s="110"/>
    </row>
    <row r="31" spans="1:6" ht="35.6" x14ac:dyDescent="0.4">
      <c r="A31" s="117" t="s">
        <v>91</v>
      </c>
      <c r="B31" s="112">
        <v>6</v>
      </c>
      <c r="C31" s="112"/>
      <c r="D31" s="113" t="s">
        <v>119</v>
      </c>
      <c r="E31" s="112"/>
      <c r="F31" s="113"/>
    </row>
    <row r="32" spans="1:6" ht="24" x14ac:dyDescent="0.4">
      <c r="A32" s="116" t="s">
        <v>94</v>
      </c>
      <c r="B32" s="109" t="s">
        <v>95</v>
      </c>
      <c r="C32" s="109"/>
      <c r="D32" s="110" t="s">
        <v>120</v>
      </c>
      <c r="E32" s="109"/>
      <c r="F32" s="110"/>
    </row>
    <row r="33" spans="1:6" ht="35.6" x14ac:dyDescent="0.4">
      <c r="A33" s="117" t="s">
        <v>98</v>
      </c>
      <c r="B33" s="112">
        <v>3</v>
      </c>
      <c r="C33" s="112"/>
      <c r="D33" s="113" t="s">
        <v>121</v>
      </c>
      <c r="E33" s="112"/>
      <c r="F33" s="113"/>
    </row>
    <row r="34" spans="1:6" x14ac:dyDescent="0.4">
      <c r="A34" s="119" t="s">
        <v>122</v>
      </c>
      <c r="B34" s="109"/>
      <c r="C34" s="109">
        <v>7</v>
      </c>
      <c r="D34" s="110" t="s">
        <v>123</v>
      </c>
      <c r="E34" s="109"/>
      <c r="F34" s="110"/>
    </row>
    <row r="35" spans="1:6" ht="35.6" x14ac:dyDescent="0.4">
      <c r="A35" s="117" t="s">
        <v>91</v>
      </c>
      <c r="B35" s="112">
        <v>6</v>
      </c>
      <c r="C35" s="112"/>
      <c r="D35" s="113" t="s">
        <v>119</v>
      </c>
      <c r="E35" s="112"/>
      <c r="F35" s="113"/>
    </row>
    <row r="36" spans="1:6" ht="24" x14ac:dyDescent="0.4">
      <c r="A36" s="116" t="s">
        <v>94</v>
      </c>
      <c r="B36" s="109" t="s">
        <v>95</v>
      </c>
      <c r="C36" s="109"/>
      <c r="D36" s="110" t="s">
        <v>124</v>
      </c>
      <c r="E36" s="109"/>
      <c r="F36" s="110"/>
    </row>
    <row r="37" spans="1:6" ht="35.6" x14ac:dyDescent="0.4">
      <c r="A37" s="117" t="s">
        <v>98</v>
      </c>
      <c r="B37" s="112">
        <v>3</v>
      </c>
      <c r="C37" s="112"/>
      <c r="D37" s="113" t="s">
        <v>125</v>
      </c>
      <c r="E37" s="112"/>
      <c r="F37" s="113"/>
    </row>
    <row r="38" spans="1:6" ht="35.6" x14ac:dyDescent="0.4">
      <c r="A38" s="120" t="s">
        <v>126</v>
      </c>
      <c r="B38" s="109"/>
      <c r="C38" s="109"/>
      <c r="D38" s="110"/>
      <c r="E38" s="109"/>
      <c r="F38" s="110"/>
    </row>
    <row r="39" spans="1:6" x14ac:dyDescent="0.4">
      <c r="A39" s="118" t="s">
        <v>17</v>
      </c>
      <c r="B39" s="112"/>
      <c r="C39" s="112"/>
      <c r="D39" s="113"/>
      <c r="E39" s="112"/>
      <c r="F39" s="113"/>
    </row>
    <row r="40" spans="1:6" x14ac:dyDescent="0.4">
      <c r="A40" s="119" t="s">
        <v>17</v>
      </c>
      <c r="B40" s="109"/>
      <c r="C40" s="109">
        <v>5577</v>
      </c>
      <c r="D40" s="110" t="s">
        <v>127</v>
      </c>
      <c r="E40" s="109">
        <v>8</v>
      </c>
      <c r="F40" s="110" t="s">
        <v>128</v>
      </c>
    </row>
    <row r="41" spans="1:6" ht="24" x14ac:dyDescent="0.4">
      <c r="A41" s="117" t="s">
        <v>129</v>
      </c>
      <c r="B41" s="112" t="s">
        <v>130</v>
      </c>
      <c r="C41" s="112"/>
      <c r="D41" s="113" t="s">
        <v>131</v>
      </c>
      <c r="E41" s="112"/>
      <c r="F41" s="113" t="s">
        <v>132</v>
      </c>
    </row>
    <row r="42" spans="1:6" ht="24" x14ac:dyDescent="0.4">
      <c r="A42" s="116" t="s">
        <v>133</v>
      </c>
      <c r="B42" s="109" t="s">
        <v>134</v>
      </c>
      <c r="C42" s="109"/>
      <c r="D42" s="110" t="s">
        <v>135</v>
      </c>
      <c r="E42" s="109"/>
      <c r="F42" s="110" t="s">
        <v>136</v>
      </c>
    </row>
    <row r="43" spans="1:6" ht="24" x14ac:dyDescent="0.4">
      <c r="A43" s="117" t="s">
        <v>137</v>
      </c>
      <c r="B43" s="112" t="s">
        <v>138</v>
      </c>
      <c r="C43" s="112"/>
      <c r="D43" s="113" t="s">
        <v>139</v>
      </c>
      <c r="E43" s="112"/>
      <c r="F43" s="113" t="s">
        <v>140</v>
      </c>
    </row>
    <row r="44" spans="1:6" ht="24" x14ac:dyDescent="0.4">
      <c r="A44" s="114" t="s">
        <v>101</v>
      </c>
      <c r="B44" s="109"/>
      <c r="C44" s="109"/>
      <c r="D44" s="110"/>
      <c r="E44" s="109"/>
      <c r="F44" s="110"/>
    </row>
    <row r="45" spans="1:6" x14ac:dyDescent="0.4">
      <c r="A45" s="115" t="s">
        <v>102</v>
      </c>
      <c r="B45" s="112"/>
      <c r="C45" s="112">
        <v>5134</v>
      </c>
      <c r="D45" s="113" t="s">
        <v>141</v>
      </c>
      <c r="E45" s="112">
        <v>6</v>
      </c>
      <c r="F45" s="113" t="s">
        <v>140</v>
      </c>
    </row>
    <row r="46" spans="1:6" ht="24" x14ac:dyDescent="0.4">
      <c r="A46" s="116" t="s">
        <v>129</v>
      </c>
      <c r="B46" s="109" t="s">
        <v>130</v>
      </c>
      <c r="C46" s="109"/>
      <c r="D46" s="110" t="s">
        <v>142</v>
      </c>
      <c r="E46" s="109"/>
      <c r="F46" s="110" t="s">
        <v>143</v>
      </c>
    </row>
    <row r="47" spans="1:6" ht="24" x14ac:dyDescent="0.4">
      <c r="A47" s="117" t="s">
        <v>133</v>
      </c>
      <c r="B47" s="112" t="s">
        <v>134</v>
      </c>
      <c r="C47" s="112"/>
      <c r="D47" s="113" t="s">
        <v>144</v>
      </c>
      <c r="E47" s="112"/>
      <c r="F47" s="113" t="s">
        <v>145</v>
      </c>
    </row>
    <row r="48" spans="1:6" ht="24" x14ac:dyDescent="0.4">
      <c r="A48" s="116" t="s">
        <v>137</v>
      </c>
      <c r="B48" s="109" t="s">
        <v>138</v>
      </c>
      <c r="C48" s="109"/>
      <c r="D48" s="110" t="s">
        <v>146</v>
      </c>
      <c r="E48" s="109"/>
      <c r="F48" s="110" t="s">
        <v>147</v>
      </c>
    </row>
    <row r="49" spans="1:6" x14ac:dyDescent="0.4">
      <c r="A49" s="115" t="s">
        <v>107</v>
      </c>
      <c r="B49" s="112"/>
      <c r="C49" s="112">
        <v>384</v>
      </c>
      <c r="D49" s="113" t="s">
        <v>148</v>
      </c>
      <c r="E49" s="112">
        <v>2</v>
      </c>
      <c r="F49" s="113" t="s">
        <v>149</v>
      </c>
    </row>
    <row r="50" spans="1:6" ht="24" x14ac:dyDescent="0.4">
      <c r="A50" s="116" t="s">
        <v>129</v>
      </c>
      <c r="B50" s="109" t="s">
        <v>130</v>
      </c>
      <c r="C50" s="109"/>
      <c r="D50" s="110" t="s">
        <v>150</v>
      </c>
      <c r="E50" s="109"/>
      <c r="F50" s="110" t="s">
        <v>151</v>
      </c>
    </row>
    <row r="51" spans="1:6" ht="24" x14ac:dyDescent="0.4">
      <c r="A51" s="117" t="s">
        <v>133</v>
      </c>
      <c r="B51" s="112" t="s">
        <v>134</v>
      </c>
      <c r="C51" s="112"/>
      <c r="D51" s="113" t="s">
        <v>152</v>
      </c>
      <c r="E51" s="112"/>
      <c r="F51" s="113" t="s">
        <v>151</v>
      </c>
    </row>
    <row r="52" spans="1:6" ht="24" x14ac:dyDescent="0.4">
      <c r="A52" s="116" t="s">
        <v>137</v>
      </c>
      <c r="B52" s="109" t="s">
        <v>138</v>
      </c>
      <c r="C52" s="109"/>
      <c r="D52" s="110" t="s">
        <v>153</v>
      </c>
      <c r="E52" s="109"/>
      <c r="F52" s="110" t="s">
        <v>125</v>
      </c>
    </row>
    <row r="53" spans="1:6" x14ac:dyDescent="0.4">
      <c r="A53" s="115" t="s">
        <v>112</v>
      </c>
      <c r="B53" s="112"/>
      <c r="C53" s="112">
        <v>44</v>
      </c>
      <c r="D53" s="113" t="s">
        <v>154</v>
      </c>
      <c r="E53" s="112"/>
      <c r="F53" s="113"/>
    </row>
    <row r="54" spans="1:6" ht="24" x14ac:dyDescent="0.4">
      <c r="A54" s="116" t="s">
        <v>129</v>
      </c>
      <c r="B54" s="109" t="s">
        <v>130</v>
      </c>
      <c r="C54" s="109"/>
      <c r="D54" s="110" t="s">
        <v>155</v>
      </c>
      <c r="E54" s="109"/>
      <c r="F54" s="110"/>
    </row>
    <row r="55" spans="1:6" ht="24" x14ac:dyDescent="0.4">
      <c r="A55" s="117" t="s">
        <v>133</v>
      </c>
      <c r="B55" s="112" t="s">
        <v>134</v>
      </c>
      <c r="C55" s="112"/>
      <c r="D55" s="113" t="s">
        <v>156</v>
      </c>
      <c r="E55" s="112"/>
      <c r="F55" s="113"/>
    </row>
    <row r="56" spans="1:6" ht="24" x14ac:dyDescent="0.4">
      <c r="A56" s="116" t="s">
        <v>137</v>
      </c>
      <c r="B56" s="109" t="s">
        <v>138</v>
      </c>
      <c r="C56" s="109"/>
      <c r="D56" s="110" t="s">
        <v>157</v>
      </c>
      <c r="E56" s="109"/>
      <c r="F56" s="110"/>
    </row>
    <row r="57" spans="1:6" x14ac:dyDescent="0.4">
      <c r="A57" s="115" t="s">
        <v>117</v>
      </c>
      <c r="B57" s="112"/>
      <c r="C57" s="112">
        <v>10</v>
      </c>
      <c r="D57" s="113" t="s">
        <v>158</v>
      </c>
      <c r="E57" s="112"/>
      <c r="F57" s="113"/>
    </row>
    <row r="58" spans="1:6" ht="24" x14ac:dyDescent="0.4">
      <c r="A58" s="116" t="s">
        <v>129</v>
      </c>
      <c r="B58" s="109" t="s">
        <v>130</v>
      </c>
      <c r="C58" s="109"/>
      <c r="D58" s="110" t="s">
        <v>159</v>
      </c>
      <c r="E58" s="109"/>
      <c r="F58" s="110"/>
    </row>
    <row r="59" spans="1:6" ht="24" x14ac:dyDescent="0.4">
      <c r="A59" s="117" t="s">
        <v>133</v>
      </c>
      <c r="B59" s="112" t="s">
        <v>134</v>
      </c>
      <c r="C59" s="112"/>
      <c r="D59" s="113" t="s">
        <v>160</v>
      </c>
      <c r="E59" s="112"/>
      <c r="F59" s="113"/>
    </row>
    <row r="60" spans="1:6" ht="24" x14ac:dyDescent="0.4">
      <c r="A60" s="116" t="s">
        <v>137</v>
      </c>
      <c r="B60" s="109" t="s">
        <v>138</v>
      </c>
      <c r="C60" s="109"/>
      <c r="D60" s="110" t="s">
        <v>125</v>
      </c>
      <c r="E60" s="109"/>
      <c r="F60" s="110"/>
    </row>
    <row r="61" spans="1:6" x14ac:dyDescent="0.4">
      <c r="A61" s="115" t="s">
        <v>122</v>
      </c>
      <c r="B61" s="112"/>
      <c r="C61" s="112">
        <v>5</v>
      </c>
      <c r="D61" s="113" t="s">
        <v>119</v>
      </c>
      <c r="E61" s="112"/>
      <c r="F61" s="113"/>
    </row>
    <row r="62" spans="1:6" ht="24" x14ac:dyDescent="0.4">
      <c r="A62" s="116" t="s">
        <v>129</v>
      </c>
      <c r="B62" s="109" t="s">
        <v>130</v>
      </c>
      <c r="C62" s="109"/>
      <c r="D62" s="110" t="s">
        <v>151</v>
      </c>
      <c r="E62" s="109"/>
      <c r="F62" s="110"/>
    </row>
    <row r="63" spans="1:6" ht="24" x14ac:dyDescent="0.4">
      <c r="A63" s="117" t="s">
        <v>133</v>
      </c>
      <c r="B63" s="112" t="s">
        <v>134</v>
      </c>
      <c r="C63" s="112"/>
      <c r="D63" s="113" t="s">
        <v>151</v>
      </c>
      <c r="E63" s="112"/>
      <c r="F63" s="113"/>
    </row>
    <row r="64" spans="1:6" ht="24" x14ac:dyDescent="0.4">
      <c r="A64" s="116" t="s">
        <v>137</v>
      </c>
      <c r="B64" s="109" t="s">
        <v>138</v>
      </c>
      <c r="C64" s="109"/>
      <c r="D64" s="110" t="s">
        <v>151</v>
      </c>
      <c r="E64" s="109"/>
      <c r="F64" s="110"/>
    </row>
    <row r="65" spans="1:6" ht="35.6" x14ac:dyDescent="0.4">
      <c r="A65" s="111" t="s">
        <v>161</v>
      </c>
      <c r="B65" s="112"/>
      <c r="C65" s="112"/>
      <c r="D65" s="113"/>
      <c r="E65" s="112"/>
      <c r="F65" s="113"/>
    </row>
    <row r="66" spans="1:6" x14ac:dyDescent="0.4">
      <c r="A66" s="114" t="s">
        <v>17</v>
      </c>
      <c r="B66" s="109"/>
      <c r="C66" s="109"/>
      <c r="D66" s="110"/>
      <c r="E66" s="109"/>
      <c r="F66" s="110"/>
    </row>
    <row r="67" spans="1:6" x14ac:dyDescent="0.4">
      <c r="A67" s="115" t="s">
        <v>17</v>
      </c>
      <c r="B67" s="112"/>
      <c r="C67" s="112">
        <v>5409</v>
      </c>
      <c r="D67" s="113" t="s">
        <v>162</v>
      </c>
      <c r="E67" s="112">
        <v>7</v>
      </c>
      <c r="F67" s="113" t="s">
        <v>163</v>
      </c>
    </row>
    <row r="68" spans="1:6" x14ac:dyDescent="0.4">
      <c r="A68" s="116" t="s">
        <v>164</v>
      </c>
      <c r="B68" s="109">
        <v>3</v>
      </c>
      <c r="C68" s="109"/>
      <c r="D68" s="110" t="s">
        <v>165</v>
      </c>
      <c r="E68" s="109"/>
      <c r="F68" s="110" t="s">
        <v>100</v>
      </c>
    </row>
    <row r="69" spans="1:6" ht="24" x14ac:dyDescent="0.4">
      <c r="A69" s="117" t="s">
        <v>166</v>
      </c>
      <c r="B69" s="112">
        <v>5</v>
      </c>
      <c r="C69" s="112"/>
      <c r="D69" s="113" t="s">
        <v>167</v>
      </c>
      <c r="E69" s="112"/>
      <c r="F69" s="113" t="s">
        <v>168</v>
      </c>
    </row>
    <row r="70" spans="1:6" ht="24" x14ac:dyDescent="0.4">
      <c r="A70" s="116" t="s">
        <v>169</v>
      </c>
      <c r="B70" s="109">
        <v>4</v>
      </c>
      <c r="C70" s="109"/>
      <c r="D70" s="110" t="s">
        <v>170</v>
      </c>
      <c r="E70" s="109"/>
      <c r="F70" s="110" t="s">
        <v>171</v>
      </c>
    </row>
    <row r="71" spans="1:6" ht="24" x14ac:dyDescent="0.4">
      <c r="A71" s="118" t="s">
        <v>101</v>
      </c>
      <c r="B71" s="112"/>
      <c r="C71" s="112"/>
      <c r="D71" s="113"/>
      <c r="E71" s="112"/>
      <c r="F71" s="113"/>
    </row>
    <row r="72" spans="1:6" x14ac:dyDescent="0.4">
      <c r="A72" s="119" t="s">
        <v>102</v>
      </c>
      <c r="B72" s="109"/>
      <c r="C72" s="109">
        <v>5286</v>
      </c>
      <c r="D72" s="110" t="s">
        <v>172</v>
      </c>
      <c r="E72" s="109">
        <v>7</v>
      </c>
      <c r="F72" s="110" t="s">
        <v>163</v>
      </c>
    </row>
    <row r="73" spans="1:6" x14ac:dyDescent="0.4">
      <c r="A73" s="117" t="s">
        <v>164</v>
      </c>
      <c r="B73" s="112">
        <v>3</v>
      </c>
      <c r="C73" s="112"/>
      <c r="D73" s="113" t="s">
        <v>173</v>
      </c>
      <c r="E73" s="112"/>
      <c r="F73" s="113" t="s">
        <v>100</v>
      </c>
    </row>
    <row r="74" spans="1:6" ht="24" x14ac:dyDescent="0.4">
      <c r="A74" s="116" t="s">
        <v>166</v>
      </c>
      <c r="B74" s="109">
        <v>5</v>
      </c>
      <c r="C74" s="109"/>
      <c r="D74" s="110" t="s">
        <v>174</v>
      </c>
      <c r="E74" s="109"/>
      <c r="F74" s="110" t="s">
        <v>168</v>
      </c>
    </row>
    <row r="75" spans="1:6" ht="24" x14ac:dyDescent="0.4">
      <c r="A75" s="117" t="s">
        <v>169</v>
      </c>
      <c r="B75" s="112">
        <v>4</v>
      </c>
      <c r="C75" s="112"/>
      <c r="D75" s="113" t="s">
        <v>175</v>
      </c>
      <c r="E75" s="112"/>
      <c r="F75" s="113" t="s">
        <v>171</v>
      </c>
    </row>
    <row r="76" spans="1:6" x14ac:dyDescent="0.4">
      <c r="A76" s="119" t="s">
        <v>107</v>
      </c>
      <c r="B76" s="109"/>
      <c r="C76" s="109">
        <v>112</v>
      </c>
      <c r="D76" s="110" t="s">
        <v>176</v>
      </c>
      <c r="E76" s="109"/>
      <c r="F76" s="110"/>
    </row>
    <row r="77" spans="1:6" x14ac:dyDescent="0.4">
      <c r="A77" s="117" t="s">
        <v>164</v>
      </c>
      <c r="B77" s="112">
        <v>3</v>
      </c>
      <c r="C77" s="112"/>
      <c r="D77" s="113" t="s">
        <v>177</v>
      </c>
      <c r="E77" s="112"/>
      <c r="F77" s="113"/>
    </row>
    <row r="78" spans="1:6" ht="24" x14ac:dyDescent="0.4">
      <c r="A78" s="116" t="s">
        <v>166</v>
      </c>
      <c r="B78" s="109">
        <v>5</v>
      </c>
      <c r="C78" s="109"/>
      <c r="D78" s="110" t="s">
        <v>178</v>
      </c>
      <c r="E78" s="109"/>
      <c r="F78" s="110"/>
    </row>
    <row r="79" spans="1:6" ht="24" x14ac:dyDescent="0.4">
      <c r="A79" s="117" t="s">
        <v>169</v>
      </c>
      <c r="B79" s="112">
        <v>4</v>
      </c>
      <c r="C79" s="112"/>
      <c r="D79" s="113" t="s">
        <v>179</v>
      </c>
      <c r="E79" s="112"/>
      <c r="F79" s="113"/>
    </row>
    <row r="80" spans="1:6" x14ac:dyDescent="0.4">
      <c r="A80" s="119" t="s">
        <v>112</v>
      </c>
      <c r="B80" s="109"/>
      <c r="C80" s="109">
        <v>11</v>
      </c>
      <c r="D80" s="110" t="s">
        <v>180</v>
      </c>
      <c r="E80" s="109"/>
      <c r="F80" s="110"/>
    </row>
    <row r="81" spans="1:6" x14ac:dyDescent="0.4">
      <c r="A81" s="117" t="s">
        <v>164</v>
      </c>
      <c r="B81" s="112">
        <v>3</v>
      </c>
      <c r="C81" s="112"/>
      <c r="D81" s="113" t="s">
        <v>124</v>
      </c>
      <c r="E81" s="112"/>
      <c r="F81" s="113"/>
    </row>
    <row r="82" spans="1:6" ht="24" x14ac:dyDescent="0.4">
      <c r="A82" s="116" t="s">
        <v>166</v>
      </c>
      <c r="B82" s="109">
        <v>5</v>
      </c>
      <c r="C82" s="109"/>
      <c r="D82" s="110" t="s">
        <v>181</v>
      </c>
      <c r="E82" s="109"/>
      <c r="F82" s="110"/>
    </row>
    <row r="83" spans="1:6" ht="24" x14ac:dyDescent="0.4">
      <c r="A83" s="117" t="s">
        <v>169</v>
      </c>
      <c r="B83" s="112">
        <v>4</v>
      </c>
      <c r="C83" s="112"/>
      <c r="D83" s="113" t="s">
        <v>151</v>
      </c>
      <c r="E83" s="112"/>
      <c r="F83" s="113"/>
    </row>
    <row r="84" spans="1:6" ht="35.6" x14ac:dyDescent="0.4">
      <c r="A84" s="120" t="s">
        <v>182</v>
      </c>
      <c r="B84" s="109"/>
      <c r="C84" s="109"/>
      <c r="D84" s="110"/>
      <c r="E84" s="109"/>
      <c r="F84" s="110"/>
    </row>
    <row r="85" spans="1:6" x14ac:dyDescent="0.4">
      <c r="A85" s="118" t="s">
        <v>17</v>
      </c>
      <c r="B85" s="112"/>
      <c r="C85" s="112"/>
      <c r="D85" s="113"/>
      <c r="E85" s="112"/>
      <c r="F85" s="113"/>
    </row>
    <row r="86" spans="1:6" x14ac:dyDescent="0.4">
      <c r="A86" s="119" t="s">
        <v>17</v>
      </c>
      <c r="B86" s="109"/>
      <c r="C86" s="109">
        <v>5355</v>
      </c>
      <c r="D86" s="110" t="s">
        <v>183</v>
      </c>
      <c r="E86" s="109">
        <v>7</v>
      </c>
      <c r="F86" s="110" t="s">
        <v>163</v>
      </c>
    </row>
    <row r="87" spans="1:6" ht="35.6" x14ac:dyDescent="0.4">
      <c r="A87" s="117" t="s">
        <v>184</v>
      </c>
      <c r="B87" s="112">
        <v>2</v>
      </c>
      <c r="C87" s="112"/>
      <c r="D87" s="113" t="s">
        <v>185</v>
      </c>
      <c r="E87" s="112"/>
      <c r="F87" s="113" t="s">
        <v>151</v>
      </c>
    </row>
    <row r="88" spans="1:6" ht="35.6" x14ac:dyDescent="0.4">
      <c r="A88" s="116" t="s">
        <v>186</v>
      </c>
      <c r="B88" s="109">
        <v>2</v>
      </c>
      <c r="C88" s="109"/>
      <c r="D88" s="110" t="s">
        <v>187</v>
      </c>
      <c r="E88" s="109"/>
      <c r="F88" s="110" t="s">
        <v>90</v>
      </c>
    </row>
    <row r="89" spans="1:6" ht="35.6" x14ac:dyDescent="0.4">
      <c r="A89" s="117" t="s">
        <v>188</v>
      </c>
      <c r="B89" s="112">
        <v>2</v>
      </c>
      <c r="C89" s="112"/>
      <c r="D89" s="113" t="s">
        <v>189</v>
      </c>
      <c r="E89" s="112"/>
      <c r="F89" s="113" t="s">
        <v>151</v>
      </c>
    </row>
    <row r="90" spans="1:6" ht="35.6" x14ac:dyDescent="0.4">
      <c r="A90" s="116" t="s">
        <v>190</v>
      </c>
      <c r="B90" s="109">
        <v>2</v>
      </c>
      <c r="C90" s="109"/>
      <c r="D90" s="110" t="s">
        <v>191</v>
      </c>
      <c r="E90" s="109"/>
      <c r="F90" s="110" t="s">
        <v>145</v>
      </c>
    </row>
    <row r="91" spans="1:6" ht="35.6" x14ac:dyDescent="0.4">
      <c r="A91" s="117" t="s">
        <v>192</v>
      </c>
      <c r="B91" s="112">
        <v>2</v>
      </c>
      <c r="C91" s="112"/>
      <c r="D91" s="113" t="s">
        <v>193</v>
      </c>
      <c r="E91" s="112"/>
      <c r="F91" s="113" t="s">
        <v>151</v>
      </c>
    </row>
    <row r="92" spans="1:6" x14ac:dyDescent="0.4">
      <c r="A92" s="116" t="s">
        <v>194</v>
      </c>
      <c r="B92" s="109">
        <v>2</v>
      </c>
      <c r="C92" s="109"/>
      <c r="D92" s="110" t="s">
        <v>195</v>
      </c>
      <c r="E92" s="109"/>
      <c r="F92" s="110" t="s">
        <v>90</v>
      </c>
    </row>
    <row r="93" spans="1:6" ht="24" x14ac:dyDescent="0.4">
      <c r="A93" s="118" t="s">
        <v>101</v>
      </c>
      <c r="B93" s="112"/>
      <c r="C93" s="112"/>
      <c r="D93" s="113"/>
      <c r="E93" s="112"/>
      <c r="F93" s="113"/>
    </row>
    <row r="94" spans="1:6" x14ac:dyDescent="0.4">
      <c r="A94" s="119" t="s">
        <v>102</v>
      </c>
      <c r="B94" s="109"/>
      <c r="C94" s="109">
        <v>5340</v>
      </c>
      <c r="D94" s="110" t="s">
        <v>168</v>
      </c>
      <c r="E94" s="109">
        <v>7</v>
      </c>
      <c r="F94" s="110" t="s">
        <v>163</v>
      </c>
    </row>
    <row r="95" spans="1:6" ht="35.6" x14ac:dyDescent="0.4">
      <c r="A95" s="117" t="s">
        <v>184</v>
      </c>
      <c r="B95" s="112">
        <v>2</v>
      </c>
      <c r="C95" s="112"/>
      <c r="D95" s="113" t="s">
        <v>196</v>
      </c>
      <c r="E95" s="112"/>
      <c r="F95" s="113" t="s">
        <v>151</v>
      </c>
    </row>
    <row r="96" spans="1:6" ht="35.6" x14ac:dyDescent="0.4">
      <c r="A96" s="116" t="s">
        <v>186</v>
      </c>
      <c r="B96" s="109">
        <v>2</v>
      </c>
      <c r="C96" s="109"/>
      <c r="D96" s="110" t="s">
        <v>197</v>
      </c>
      <c r="E96" s="109"/>
      <c r="F96" s="110" t="s">
        <v>90</v>
      </c>
    </row>
    <row r="97" spans="1:6" ht="35.6" x14ac:dyDescent="0.4">
      <c r="A97" s="117" t="s">
        <v>188</v>
      </c>
      <c r="B97" s="112">
        <v>2</v>
      </c>
      <c r="C97" s="112"/>
      <c r="D97" s="113" t="s">
        <v>189</v>
      </c>
      <c r="E97" s="112"/>
      <c r="F97" s="113" t="s">
        <v>151</v>
      </c>
    </row>
    <row r="98" spans="1:6" ht="35.6" x14ac:dyDescent="0.4">
      <c r="A98" s="116" t="s">
        <v>190</v>
      </c>
      <c r="B98" s="109">
        <v>2</v>
      </c>
      <c r="C98" s="109"/>
      <c r="D98" s="110" t="s">
        <v>191</v>
      </c>
      <c r="E98" s="109"/>
      <c r="F98" s="110" t="s">
        <v>145</v>
      </c>
    </row>
    <row r="99" spans="1:6" ht="35.6" x14ac:dyDescent="0.4">
      <c r="A99" s="117" t="s">
        <v>192</v>
      </c>
      <c r="B99" s="112">
        <v>2</v>
      </c>
      <c r="C99" s="112"/>
      <c r="D99" s="113" t="s">
        <v>193</v>
      </c>
      <c r="E99" s="112"/>
      <c r="F99" s="113" t="s">
        <v>151</v>
      </c>
    </row>
    <row r="100" spans="1:6" x14ac:dyDescent="0.4">
      <c r="A100" s="116" t="s">
        <v>194</v>
      </c>
      <c r="B100" s="109">
        <v>2</v>
      </c>
      <c r="C100" s="109"/>
      <c r="D100" s="110" t="s">
        <v>195</v>
      </c>
      <c r="E100" s="109"/>
      <c r="F100" s="110" t="s">
        <v>90</v>
      </c>
    </row>
    <row r="101" spans="1:6" x14ac:dyDescent="0.4">
      <c r="A101" s="115" t="s">
        <v>107</v>
      </c>
      <c r="B101" s="112"/>
      <c r="C101" s="112">
        <v>15</v>
      </c>
      <c r="D101" s="113" t="s">
        <v>198</v>
      </c>
      <c r="E101" s="112"/>
      <c r="F101" s="113"/>
    </row>
    <row r="102" spans="1:6" ht="35.6" x14ac:dyDescent="0.4">
      <c r="A102" s="116" t="s">
        <v>184</v>
      </c>
      <c r="B102" s="109">
        <v>2</v>
      </c>
      <c r="C102" s="109"/>
      <c r="D102" s="110" t="s">
        <v>160</v>
      </c>
      <c r="E102" s="109"/>
      <c r="F102" s="110"/>
    </row>
    <row r="103" spans="1:6" ht="35.6" x14ac:dyDescent="0.4">
      <c r="A103" s="117" t="s">
        <v>186</v>
      </c>
      <c r="B103" s="112">
        <v>2</v>
      </c>
      <c r="C103" s="112"/>
      <c r="D103" s="113" t="s">
        <v>199</v>
      </c>
      <c r="E103" s="112"/>
      <c r="F103" s="113"/>
    </row>
    <row r="104" spans="1:6" ht="35.6" x14ac:dyDescent="0.4">
      <c r="A104" s="116" t="s">
        <v>188</v>
      </c>
      <c r="B104" s="109">
        <v>2</v>
      </c>
      <c r="C104" s="109"/>
      <c r="D104" s="110" t="s">
        <v>193</v>
      </c>
      <c r="E104" s="109"/>
      <c r="F104" s="110"/>
    </row>
    <row r="105" spans="1:6" ht="35.6" x14ac:dyDescent="0.4">
      <c r="A105" s="117" t="s">
        <v>190</v>
      </c>
      <c r="B105" s="112">
        <v>2</v>
      </c>
      <c r="C105" s="112"/>
      <c r="D105" s="113" t="s">
        <v>193</v>
      </c>
      <c r="E105" s="112"/>
      <c r="F105" s="113"/>
    </row>
    <row r="106" spans="1:6" ht="35.6" x14ac:dyDescent="0.4">
      <c r="A106" s="116" t="s">
        <v>192</v>
      </c>
      <c r="B106" s="109">
        <v>2</v>
      </c>
      <c r="C106" s="109"/>
      <c r="D106" s="110" t="s">
        <v>193</v>
      </c>
      <c r="E106" s="109"/>
      <c r="F106" s="110"/>
    </row>
    <row r="107" spans="1:6" x14ac:dyDescent="0.4">
      <c r="A107" s="117" t="s">
        <v>194</v>
      </c>
      <c r="B107" s="112">
        <v>2</v>
      </c>
      <c r="C107" s="112"/>
      <c r="D107" s="113" t="s">
        <v>193</v>
      </c>
      <c r="E107" s="112"/>
      <c r="F107" s="113"/>
    </row>
    <row r="108" spans="1:6" ht="35.6" x14ac:dyDescent="0.4">
      <c r="A108" s="120" t="s">
        <v>200</v>
      </c>
      <c r="B108" s="109"/>
      <c r="C108" s="109"/>
      <c r="D108" s="110"/>
      <c r="E108" s="109"/>
      <c r="F108" s="110"/>
    </row>
    <row r="109" spans="1:6" x14ac:dyDescent="0.4">
      <c r="A109" s="118" t="s">
        <v>17</v>
      </c>
      <c r="B109" s="112"/>
      <c r="C109" s="112"/>
      <c r="D109" s="113"/>
      <c r="E109" s="112"/>
      <c r="F109" s="113"/>
    </row>
    <row r="110" spans="1:6" x14ac:dyDescent="0.4">
      <c r="A110" s="119" t="s">
        <v>17</v>
      </c>
      <c r="B110" s="109"/>
      <c r="C110" s="109">
        <v>5784</v>
      </c>
      <c r="D110" s="110" t="s">
        <v>201</v>
      </c>
      <c r="E110" s="109">
        <v>7</v>
      </c>
      <c r="F110" s="110" t="s">
        <v>202</v>
      </c>
    </row>
    <row r="111" spans="1:6" ht="35.6" x14ac:dyDescent="0.4">
      <c r="A111" s="117" t="s">
        <v>203</v>
      </c>
      <c r="B111" s="112" t="s">
        <v>204</v>
      </c>
      <c r="C111" s="112"/>
      <c r="D111" s="113" t="s">
        <v>205</v>
      </c>
      <c r="E111" s="112"/>
      <c r="F111" s="113" t="s">
        <v>206</v>
      </c>
    </row>
    <row r="112" spans="1:6" ht="35.6" x14ac:dyDescent="0.4">
      <c r="A112" s="116" t="s">
        <v>207</v>
      </c>
      <c r="B112" s="109" t="s">
        <v>95</v>
      </c>
      <c r="C112" s="109"/>
      <c r="D112" s="110" t="s">
        <v>208</v>
      </c>
      <c r="E112" s="109"/>
      <c r="F112" s="110" t="s">
        <v>209</v>
      </c>
    </row>
    <row r="113" spans="1:6" ht="35.6" x14ac:dyDescent="0.4">
      <c r="A113" s="117" t="s">
        <v>210</v>
      </c>
      <c r="B113" s="112" t="s">
        <v>211</v>
      </c>
      <c r="C113" s="112"/>
      <c r="D113" s="113" t="s">
        <v>212</v>
      </c>
      <c r="E113" s="112"/>
      <c r="F113" s="113" t="s">
        <v>213</v>
      </c>
    </row>
    <row r="114" spans="1:6" ht="24" x14ac:dyDescent="0.4">
      <c r="A114" s="114" t="s">
        <v>101</v>
      </c>
      <c r="B114" s="109"/>
      <c r="C114" s="109"/>
      <c r="D114" s="110"/>
      <c r="E114" s="109"/>
      <c r="F114" s="110"/>
    </row>
    <row r="115" spans="1:6" x14ac:dyDescent="0.4">
      <c r="A115" s="115" t="s">
        <v>102</v>
      </c>
      <c r="B115" s="112"/>
      <c r="C115" s="112">
        <v>4933</v>
      </c>
      <c r="D115" s="113" t="s">
        <v>202</v>
      </c>
      <c r="E115" s="112">
        <v>7</v>
      </c>
      <c r="F115" s="113" t="s">
        <v>202</v>
      </c>
    </row>
    <row r="116" spans="1:6" ht="35.6" x14ac:dyDescent="0.4">
      <c r="A116" s="116" t="s">
        <v>203</v>
      </c>
      <c r="B116" s="109" t="s">
        <v>204</v>
      </c>
      <c r="C116" s="109"/>
      <c r="D116" s="110" t="s">
        <v>214</v>
      </c>
      <c r="E116" s="109"/>
      <c r="F116" s="110" t="s">
        <v>206</v>
      </c>
    </row>
    <row r="117" spans="1:6" ht="35.6" x14ac:dyDescent="0.4">
      <c r="A117" s="117" t="s">
        <v>207</v>
      </c>
      <c r="B117" s="112" t="s">
        <v>95</v>
      </c>
      <c r="C117" s="112"/>
      <c r="D117" s="113" t="s">
        <v>215</v>
      </c>
      <c r="E117" s="112"/>
      <c r="F117" s="113" t="s">
        <v>209</v>
      </c>
    </row>
    <row r="118" spans="1:6" ht="35.6" x14ac:dyDescent="0.4">
      <c r="A118" s="116" t="s">
        <v>210</v>
      </c>
      <c r="B118" s="109" t="s">
        <v>211</v>
      </c>
      <c r="C118" s="109"/>
      <c r="D118" s="110" t="s">
        <v>216</v>
      </c>
      <c r="E118" s="109"/>
      <c r="F118" s="110" t="s">
        <v>213</v>
      </c>
    </row>
    <row r="119" spans="1:6" x14ac:dyDescent="0.4">
      <c r="A119" s="115" t="s">
        <v>107</v>
      </c>
      <c r="B119" s="112"/>
      <c r="C119" s="112">
        <v>755</v>
      </c>
      <c r="D119" s="113" t="s">
        <v>217</v>
      </c>
      <c r="E119" s="112"/>
      <c r="F119" s="113"/>
    </row>
    <row r="120" spans="1:6" ht="35.6" x14ac:dyDescent="0.4">
      <c r="A120" s="116" t="s">
        <v>203</v>
      </c>
      <c r="B120" s="109" t="s">
        <v>204</v>
      </c>
      <c r="C120" s="109"/>
      <c r="D120" s="110" t="s">
        <v>218</v>
      </c>
      <c r="E120" s="109"/>
      <c r="F120" s="110"/>
    </row>
    <row r="121" spans="1:6" ht="35.6" x14ac:dyDescent="0.4">
      <c r="A121" s="117" t="s">
        <v>207</v>
      </c>
      <c r="B121" s="112" t="s">
        <v>95</v>
      </c>
      <c r="C121" s="112"/>
      <c r="D121" s="113" t="s">
        <v>219</v>
      </c>
      <c r="E121" s="112"/>
      <c r="F121" s="113"/>
    </row>
    <row r="122" spans="1:6" ht="35.6" x14ac:dyDescent="0.4">
      <c r="A122" s="116" t="s">
        <v>210</v>
      </c>
      <c r="B122" s="109" t="s">
        <v>211</v>
      </c>
      <c r="C122" s="109"/>
      <c r="D122" s="110" t="s">
        <v>220</v>
      </c>
      <c r="E122" s="109"/>
      <c r="F122" s="110"/>
    </row>
    <row r="123" spans="1:6" x14ac:dyDescent="0.4">
      <c r="A123" s="115" t="s">
        <v>112</v>
      </c>
      <c r="B123" s="112"/>
      <c r="C123" s="112">
        <v>70</v>
      </c>
      <c r="D123" s="113" t="s">
        <v>221</v>
      </c>
      <c r="E123" s="112"/>
      <c r="F123" s="113"/>
    </row>
    <row r="124" spans="1:6" ht="35.6" x14ac:dyDescent="0.4">
      <c r="A124" s="116" t="s">
        <v>203</v>
      </c>
      <c r="B124" s="109" t="s">
        <v>204</v>
      </c>
      <c r="C124" s="109"/>
      <c r="D124" s="110" t="s">
        <v>222</v>
      </c>
      <c r="E124" s="109"/>
      <c r="F124" s="110"/>
    </row>
    <row r="125" spans="1:6" ht="35.6" x14ac:dyDescent="0.4">
      <c r="A125" s="117" t="s">
        <v>207</v>
      </c>
      <c r="B125" s="112" t="s">
        <v>95</v>
      </c>
      <c r="C125" s="112"/>
      <c r="D125" s="113" t="s">
        <v>223</v>
      </c>
      <c r="E125" s="112"/>
      <c r="F125" s="113"/>
    </row>
    <row r="126" spans="1:6" ht="35.6" x14ac:dyDescent="0.4">
      <c r="A126" s="116" t="s">
        <v>210</v>
      </c>
      <c r="B126" s="109" t="s">
        <v>211</v>
      </c>
      <c r="C126" s="109"/>
      <c r="D126" s="110" t="s">
        <v>224</v>
      </c>
      <c r="E126" s="109"/>
      <c r="F126" s="110"/>
    </row>
    <row r="127" spans="1:6" x14ac:dyDescent="0.4">
      <c r="A127" s="115" t="s">
        <v>117</v>
      </c>
      <c r="B127" s="112"/>
      <c r="C127" s="112">
        <v>18</v>
      </c>
      <c r="D127" s="113" t="s">
        <v>225</v>
      </c>
      <c r="E127" s="112"/>
      <c r="F127" s="113"/>
    </row>
    <row r="128" spans="1:6" ht="35.6" x14ac:dyDescent="0.4">
      <c r="A128" s="116" t="s">
        <v>203</v>
      </c>
      <c r="B128" s="109" t="s">
        <v>204</v>
      </c>
      <c r="C128" s="109"/>
      <c r="D128" s="110" t="s">
        <v>124</v>
      </c>
      <c r="E128" s="109"/>
      <c r="F128" s="110"/>
    </row>
    <row r="129" spans="1:6" ht="35.6" x14ac:dyDescent="0.4">
      <c r="A129" s="117" t="s">
        <v>207</v>
      </c>
      <c r="B129" s="112" t="s">
        <v>95</v>
      </c>
      <c r="C129" s="112"/>
      <c r="D129" s="113" t="s">
        <v>199</v>
      </c>
      <c r="E129" s="112"/>
      <c r="F129" s="113"/>
    </row>
    <row r="130" spans="1:6" ht="35.6" x14ac:dyDescent="0.4">
      <c r="A130" s="116" t="s">
        <v>210</v>
      </c>
      <c r="B130" s="109" t="s">
        <v>211</v>
      </c>
      <c r="C130" s="109"/>
      <c r="D130" s="110" t="s">
        <v>226</v>
      </c>
      <c r="E130" s="109"/>
      <c r="F130" s="110"/>
    </row>
    <row r="131" spans="1:6" x14ac:dyDescent="0.4">
      <c r="A131" s="115" t="s">
        <v>122</v>
      </c>
      <c r="B131" s="112"/>
      <c r="C131" s="112">
        <v>5</v>
      </c>
      <c r="D131" s="113" t="s">
        <v>227</v>
      </c>
      <c r="E131" s="112"/>
      <c r="F131" s="113"/>
    </row>
    <row r="132" spans="1:6" ht="35.6" x14ac:dyDescent="0.4">
      <c r="A132" s="116" t="s">
        <v>203</v>
      </c>
      <c r="B132" s="109" t="s">
        <v>204</v>
      </c>
      <c r="C132" s="109"/>
      <c r="D132" s="110" t="s">
        <v>143</v>
      </c>
      <c r="E132" s="109"/>
      <c r="F132" s="110"/>
    </row>
    <row r="133" spans="1:6" ht="35.6" x14ac:dyDescent="0.4">
      <c r="A133" s="117" t="s">
        <v>207</v>
      </c>
      <c r="B133" s="112" t="s">
        <v>95</v>
      </c>
      <c r="C133" s="112"/>
      <c r="D133" s="113" t="s">
        <v>119</v>
      </c>
      <c r="E133" s="112"/>
      <c r="F133" s="113"/>
    </row>
    <row r="134" spans="1:6" ht="35.6" x14ac:dyDescent="0.4">
      <c r="A134" s="116" t="s">
        <v>210</v>
      </c>
      <c r="B134" s="109" t="s">
        <v>211</v>
      </c>
      <c r="C134" s="109"/>
      <c r="D134" s="110" t="s">
        <v>228</v>
      </c>
      <c r="E134" s="109"/>
      <c r="F134" s="110"/>
    </row>
    <row r="135" spans="1:6" ht="24" x14ac:dyDescent="0.4">
      <c r="A135" s="115" t="s">
        <v>229</v>
      </c>
      <c r="B135" s="112"/>
      <c r="C135" s="112">
        <v>3</v>
      </c>
      <c r="D135" s="113" t="s">
        <v>230</v>
      </c>
      <c r="E135" s="112"/>
      <c r="F135" s="113"/>
    </row>
    <row r="136" spans="1:6" ht="35.6" x14ac:dyDescent="0.4">
      <c r="A136" s="116" t="s">
        <v>203</v>
      </c>
      <c r="B136" s="109" t="s">
        <v>204</v>
      </c>
      <c r="C136" s="109"/>
      <c r="D136" s="110" t="s">
        <v>124</v>
      </c>
      <c r="E136" s="109"/>
      <c r="F136" s="110"/>
    </row>
    <row r="137" spans="1:6" ht="35.6" x14ac:dyDescent="0.4">
      <c r="A137" s="117" t="s">
        <v>207</v>
      </c>
      <c r="B137" s="112" t="s">
        <v>95</v>
      </c>
      <c r="C137" s="112"/>
      <c r="D137" s="113" t="s">
        <v>119</v>
      </c>
      <c r="E137" s="112"/>
      <c r="F137" s="113"/>
    </row>
    <row r="138" spans="1:6" ht="35.6" x14ac:dyDescent="0.4">
      <c r="A138" s="116" t="s">
        <v>210</v>
      </c>
      <c r="B138" s="109" t="s">
        <v>211</v>
      </c>
      <c r="C138" s="109"/>
      <c r="D138" s="110" t="s">
        <v>151</v>
      </c>
      <c r="E138" s="109"/>
      <c r="F138" s="110"/>
    </row>
    <row r="139" spans="1:6" ht="24" x14ac:dyDescent="0.4">
      <c r="A139" s="111" t="s">
        <v>231</v>
      </c>
      <c r="B139" s="112"/>
      <c r="C139" s="112"/>
      <c r="D139" s="113"/>
      <c r="E139" s="112"/>
      <c r="F139" s="113"/>
    </row>
    <row r="140" spans="1:6" x14ac:dyDescent="0.4">
      <c r="A140" s="114" t="s">
        <v>17</v>
      </c>
      <c r="B140" s="109"/>
      <c r="C140" s="109"/>
      <c r="D140" s="110"/>
      <c r="E140" s="109"/>
      <c r="F140" s="110"/>
    </row>
    <row r="141" spans="1:6" x14ac:dyDescent="0.4">
      <c r="A141" s="115" t="s">
        <v>17</v>
      </c>
      <c r="B141" s="112"/>
      <c r="C141" s="112">
        <v>5363</v>
      </c>
      <c r="D141" s="113" t="s">
        <v>232</v>
      </c>
      <c r="E141" s="112">
        <v>7</v>
      </c>
      <c r="F141" s="113" t="s">
        <v>233</v>
      </c>
    </row>
    <row r="142" spans="1:6" ht="35.6" x14ac:dyDescent="0.4">
      <c r="A142" s="116" t="s">
        <v>91</v>
      </c>
      <c r="B142" s="109" t="s">
        <v>234</v>
      </c>
      <c r="C142" s="109"/>
      <c r="D142" s="110" t="s">
        <v>235</v>
      </c>
      <c r="E142" s="109"/>
      <c r="F142" s="110" t="s">
        <v>151</v>
      </c>
    </row>
    <row r="143" spans="1:6" ht="24" x14ac:dyDescent="0.4">
      <c r="A143" s="117" t="s">
        <v>94</v>
      </c>
      <c r="B143" s="112" t="s">
        <v>236</v>
      </c>
      <c r="C143" s="112"/>
      <c r="D143" s="113" t="s">
        <v>237</v>
      </c>
      <c r="E143" s="112"/>
      <c r="F143" s="113" t="s">
        <v>145</v>
      </c>
    </row>
    <row r="144" spans="1:6" ht="35.6" x14ac:dyDescent="0.4">
      <c r="A144" s="116" t="s">
        <v>98</v>
      </c>
      <c r="B144" s="109" t="s">
        <v>238</v>
      </c>
      <c r="C144" s="109"/>
      <c r="D144" s="110" t="s">
        <v>239</v>
      </c>
      <c r="E144" s="109"/>
      <c r="F144" s="110" t="s">
        <v>151</v>
      </c>
    </row>
    <row r="145" spans="1:6" ht="24" x14ac:dyDescent="0.4">
      <c r="A145" s="117" t="s">
        <v>129</v>
      </c>
      <c r="B145" s="112" t="s">
        <v>240</v>
      </c>
      <c r="C145" s="112"/>
      <c r="D145" s="113" t="s">
        <v>241</v>
      </c>
      <c r="E145" s="112"/>
      <c r="F145" s="113" t="s">
        <v>168</v>
      </c>
    </row>
    <row r="146" spans="1:6" ht="24" x14ac:dyDescent="0.4">
      <c r="A146" s="116" t="s">
        <v>133</v>
      </c>
      <c r="B146" s="109" t="s">
        <v>240</v>
      </c>
      <c r="C146" s="109"/>
      <c r="D146" s="110" t="s">
        <v>242</v>
      </c>
      <c r="E146" s="109"/>
      <c r="F146" s="110" t="s">
        <v>243</v>
      </c>
    </row>
    <row r="147" spans="1:6" ht="24" x14ac:dyDescent="0.4">
      <c r="A147" s="117" t="s">
        <v>137</v>
      </c>
      <c r="B147" s="112" t="s">
        <v>236</v>
      </c>
      <c r="C147" s="112"/>
      <c r="D147" s="113" t="s">
        <v>244</v>
      </c>
      <c r="E147" s="112"/>
      <c r="F147" s="113" t="s">
        <v>151</v>
      </c>
    </row>
    <row r="148" spans="1:6" x14ac:dyDescent="0.4">
      <c r="A148" s="116" t="s">
        <v>164</v>
      </c>
      <c r="B148" s="109" t="s">
        <v>240</v>
      </c>
      <c r="C148" s="109"/>
      <c r="D148" s="110" t="s">
        <v>245</v>
      </c>
      <c r="E148" s="109"/>
      <c r="F148" s="110" t="s">
        <v>246</v>
      </c>
    </row>
    <row r="149" spans="1:6" ht="24" x14ac:dyDescent="0.4">
      <c r="A149" s="117" t="s">
        <v>166</v>
      </c>
      <c r="B149" s="112" t="s">
        <v>247</v>
      </c>
      <c r="C149" s="112"/>
      <c r="D149" s="113" t="s">
        <v>181</v>
      </c>
      <c r="E149" s="112"/>
      <c r="F149" s="113" t="s">
        <v>100</v>
      </c>
    </row>
    <row r="150" spans="1:6" ht="24" x14ac:dyDescent="0.4">
      <c r="A150" s="116" t="s">
        <v>169</v>
      </c>
      <c r="B150" s="109" t="s">
        <v>248</v>
      </c>
      <c r="C150" s="109"/>
      <c r="D150" s="110" t="s">
        <v>249</v>
      </c>
      <c r="E150" s="109"/>
      <c r="F150" s="110" t="s">
        <v>151</v>
      </c>
    </row>
    <row r="151" spans="1:6" ht="35.6" x14ac:dyDescent="0.4">
      <c r="A151" s="117" t="s">
        <v>203</v>
      </c>
      <c r="B151" s="112" t="s">
        <v>234</v>
      </c>
      <c r="C151" s="112"/>
      <c r="D151" s="113" t="s">
        <v>250</v>
      </c>
      <c r="E151" s="112"/>
      <c r="F151" s="113" t="s">
        <v>147</v>
      </c>
    </row>
    <row r="152" spans="1:6" ht="35.6" x14ac:dyDescent="0.4">
      <c r="A152" s="116" t="s">
        <v>207</v>
      </c>
      <c r="B152" s="109" t="s">
        <v>251</v>
      </c>
      <c r="C152" s="109"/>
      <c r="D152" s="110" t="s">
        <v>252</v>
      </c>
      <c r="E152" s="109"/>
      <c r="F152" s="110" t="s">
        <v>93</v>
      </c>
    </row>
    <row r="153" spans="1:6" ht="35.6" x14ac:dyDescent="0.4">
      <c r="A153" s="117" t="s">
        <v>210</v>
      </c>
      <c r="B153" s="112" t="s">
        <v>248</v>
      </c>
      <c r="C153" s="112"/>
      <c r="D153" s="113" t="s">
        <v>253</v>
      </c>
      <c r="E153" s="112"/>
      <c r="F153" s="113" t="s">
        <v>90</v>
      </c>
    </row>
    <row r="154" spans="1:6" ht="24" x14ac:dyDescent="0.4">
      <c r="A154" s="114" t="s">
        <v>101</v>
      </c>
      <c r="B154" s="109"/>
      <c r="C154" s="109"/>
      <c r="D154" s="110"/>
      <c r="E154" s="109"/>
      <c r="F154" s="110"/>
    </row>
    <row r="155" spans="1:6" x14ac:dyDescent="0.4">
      <c r="A155" s="115" t="s">
        <v>102</v>
      </c>
      <c r="B155" s="112"/>
      <c r="C155" s="112">
        <v>5341</v>
      </c>
      <c r="D155" s="113" t="s">
        <v>254</v>
      </c>
      <c r="E155" s="112">
        <v>7</v>
      </c>
      <c r="F155" s="113" t="s">
        <v>233</v>
      </c>
    </row>
    <row r="156" spans="1:6" ht="35.6" x14ac:dyDescent="0.4">
      <c r="A156" s="116" t="s">
        <v>91</v>
      </c>
      <c r="B156" s="109" t="s">
        <v>234</v>
      </c>
      <c r="C156" s="109"/>
      <c r="D156" s="110" t="s">
        <v>255</v>
      </c>
      <c r="E156" s="109"/>
      <c r="F156" s="110" t="s">
        <v>151</v>
      </c>
    </row>
    <row r="157" spans="1:6" ht="24" x14ac:dyDescent="0.4">
      <c r="A157" s="117" t="s">
        <v>94</v>
      </c>
      <c r="B157" s="112" t="s">
        <v>236</v>
      </c>
      <c r="C157" s="112"/>
      <c r="D157" s="113" t="s">
        <v>256</v>
      </c>
      <c r="E157" s="112"/>
      <c r="F157" s="113" t="s">
        <v>145</v>
      </c>
    </row>
    <row r="158" spans="1:6" ht="35.6" x14ac:dyDescent="0.4">
      <c r="A158" s="116" t="s">
        <v>98</v>
      </c>
      <c r="B158" s="109" t="s">
        <v>238</v>
      </c>
      <c r="C158" s="109"/>
      <c r="D158" s="110" t="s">
        <v>257</v>
      </c>
      <c r="E158" s="109"/>
      <c r="F158" s="110" t="s">
        <v>151</v>
      </c>
    </row>
    <row r="159" spans="1:6" ht="24" x14ac:dyDescent="0.4">
      <c r="A159" s="117" t="s">
        <v>129</v>
      </c>
      <c r="B159" s="112" t="s">
        <v>240</v>
      </c>
      <c r="C159" s="112"/>
      <c r="D159" s="113" t="s">
        <v>258</v>
      </c>
      <c r="E159" s="112"/>
      <c r="F159" s="113" t="s">
        <v>168</v>
      </c>
    </row>
    <row r="160" spans="1:6" ht="24" x14ac:dyDescent="0.4">
      <c r="A160" s="116" t="s">
        <v>133</v>
      </c>
      <c r="B160" s="109" t="s">
        <v>240</v>
      </c>
      <c r="C160" s="109"/>
      <c r="D160" s="110" t="s">
        <v>259</v>
      </c>
      <c r="E160" s="109"/>
      <c r="F160" s="110" t="s">
        <v>243</v>
      </c>
    </row>
    <row r="161" spans="1:6" ht="24" x14ac:dyDescent="0.4">
      <c r="A161" s="117" t="s">
        <v>137</v>
      </c>
      <c r="B161" s="112" t="s">
        <v>236</v>
      </c>
      <c r="C161" s="112"/>
      <c r="D161" s="113" t="s">
        <v>260</v>
      </c>
      <c r="E161" s="112"/>
      <c r="F161" s="113" t="s">
        <v>151</v>
      </c>
    </row>
    <row r="162" spans="1:6" x14ac:dyDescent="0.4">
      <c r="A162" s="116" t="s">
        <v>164</v>
      </c>
      <c r="B162" s="109" t="s">
        <v>240</v>
      </c>
      <c r="C162" s="109"/>
      <c r="D162" s="110" t="s">
        <v>261</v>
      </c>
      <c r="E162" s="109"/>
      <c r="F162" s="110" t="s">
        <v>246</v>
      </c>
    </row>
    <row r="163" spans="1:6" ht="24" x14ac:dyDescent="0.4">
      <c r="A163" s="117" t="s">
        <v>166</v>
      </c>
      <c r="B163" s="112" t="s">
        <v>247</v>
      </c>
      <c r="C163" s="112"/>
      <c r="D163" s="113" t="s">
        <v>262</v>
      </c>
      <c r="E163" s="112"/>
      <c r="F163" s="113" t="s">
        <v>100</v>
      </c>
    </row>
    <row r="164" spans="1:6" ht="24" x14ac:dyDescent="0.4">
      <c r="A164" s="116" t="s">
        <v>169</v>
      </c>
      <c r="B164" s="109" t="s">
        <v>248</v>
      </c>
      <c r="C164" s="109"/>
      <c r="D164" s="110" t="s">
        <v>263</v>
      </c>
      <c r="E164" s="109"/>
      <c r="F164" s="110" t="s">
        <v>151</v>
      </c>
    </row>
    <row r="165" spans="1:6" ht="35.6" x14ac:dyDescent="0.4">
      <c r="A165" s="117" t="s">
        <v>203</v>
      </c>
      <c r="B165" s="112" t="s">
        <v>234</v>
      </c>
      <c r="C165" s="112"/>
      <c r="D165" s="113" t="s">
        <v>250</v>
      </c>
      <c r="E165" s="112"/>
      <c r="F165" s="113" t="s">
        <v>147</v>
      </c>
    </row>
    <row r="166" spans="1:6" ht="35.6" x14ac:dyDescent="0.4">
      <c r="A166" s="116" t="s">
        <v>207</v>
      </c>
      <c r="B166" s="109" t="s">
        <v>251</v>
      </c>
      <c r="C166" s="109"/>
      <c r="D166" s="110" t="s">
        <v>264</v>
      </c>
      <c r="E166" s="109"/>
      <c r="F166" s="110" t="s">
        <v>93</v>
      </c>
    </row>
    <row r="167" spans="1:6" ht="35.6" x14ac:dyDescent="0.4">
      <c r="A167" s="117" t="s">
        <v>210</v>
      </c>
      <c r="B167" s="112" t="s">
        <v>248</v>
      </c>
      <c r="C167" s="112"/>
      <c r="D167" s="113" t="s">
        <v>253</v>
      </c>
      <c r="E167" s="112"/>
      <c r="F167" s="113" t="s">
        <v>90</v>
      </c>
    </row>
    <row r="168" spans="1:6" x14ac:dyDescent="0.4">
      <c r="A168" s="119" t="s">
        <v>107</v>
      </c>
      <c r="B168" s="109"/>
      <c r="C168" s="109">
        <v>17</v>
      </c>
      <c r="D168" s="110" t="s">
        <v>265</v>
      </c>
      <c r="E168" s="109"/>
      <c r="F168" s="110"/>
    </row>
    <row r="169" spans="1:6" ht="35.6" x14ac:dyDescent="0.4">
      <c r="A169" s="117" t="s">
        <v>91</v>
      </c>
      <c r="B169" s="112" t="s">
        <v>234</v>
      </c>
      <c r="C169" s="112"/>
      <c r="D169" s="113" t="s">
        <v>266</v>
      </c>
      <c r="E169" s="112"/>
      <c r="F169" s="113"/>
    </row>
    <row r="170" spans="1:6" ht="24" x14ac:dyDescent="0.4">
      <c r="A170" s="116" t="s">
        <v>94</v>
      </c>
      <c r="B170" s="109" t="s">
        <v>236</v>
      </c>
      <c r="C170" s="109"/>
      <c r="D170" s="110" t="s">
        <v>267</v>
      </c>
      <c r="E170" s="109"/>
      <c r="F170" s="110"/>
    </row>
    <row r="171" spans="1:6" ht="35.6" x14ac:dyDescent="0.4">
      <c r="A171" s="117" t="s">
        <v>98</v>
      </c>
      <c r="B171" s="112" t="s">
        <v>238</v>
      </c>
      <c r="C171" s="112"/>
      <c r="D171" s="113" t="s">
        <v>268</v>
      </c>
      <c r="E171" s="112"/>
      <c r="F171" s="113"/>
    </row>
    <row r="172" spans="1:6" ht="24" x14ac:dyDescent="0.4">
      <c r="A172" s="116" t="s">
        <v>129</v>
      </c>
      <c r="B172" s="109" t="s">
        <v>240</v>
      </c>
      <c r="C172" s="109"/>
      <c r="D172" s="110" t="s">
        <v>124</v>
      </c>
      <c r="E172" s="109"/>
      <c r="F172" s="110"/>
    </row>
    <row r="173" spans="1:6" ht="24" x14ac:dyDescent="0.4">
      <c r="A173" s="117" t="s">
        <v>133</v>
      </c>
      <c r="B173" s="112" t="s">
        <v>240</v>
      </c>
      <c r="C173" s="112"/>
      <c r="D173" s="113" t="s">
        <v>269</v>
      </c>
      <c r="E173" s="112"/>
      <c r="F173" s="113"/>
    </row>
    <row r="174" spans="1:6" ht="24" x14ac:dyDescent="0.4">
      <c r="A174" s="116" t="s">
        <v>137</v>
      </c>
      <c r="B174" s="109" t="s">
        <v>236</v>
      </c>
      <c r="C174" s="109"/>
      <c r="D174" s="110" t="s">
        <v>132</v>
      </c>
      <c r="E174" s="109"/>
      <c r="F174" s="110"/>
    </row>
    <row r="175" spans="1:6" x14ac:dyDescent="0.4">
      <c r="A175" s="117" t="s">
        <v>164</v>
      </c>
      <c r="B175" s="112" t="s">
        <v>240</v>
      </c>
      <c r="C175" s="112"/>
      <c r="D175" s="113" t="s">
        <v>143</v>
      </c>
      <c r="E175" s="112"/>
      <c r="F175" s="113"/>
    </row>
    <row r="176" spans="1:6" ht="24" x14ac:dyDescent="0.4">
      <c r="A176" s="116" t="s">
        <v>166</v>
      </c>
      <c r="B176" s="109" t="s">
        <v>247</v>
      </c>
      <c r="C176" s="109"/>
      <c r="D176" s="110" t="s">
        <v>270</v>
      </c>
      <c r="E176" s="109"/>
      <c r="F176" s="110"/>
    </row>
    <row r="177" spans="1:6" ht="24" x14ac:dyDescent="0.4">
      <c r="A177" s="117" t="s">
        <v>169</v>
      </c>
      <c r="B177" s="112" t="s">
        <v>248</v>
      </c>
      <c r="C177" s="112"/>
      <c r="D177" s="113" t="s">
        <v>271</v>
      </c>
      <c r="E177" s="112"/>
      <c r="F177" s="113"/>
    </row>
    <row r="178" spans="1:6" ht="35.6" x14ac:dyDescent="0.4">
      <c r="A178" s="116" t="s">
        <v>203</v>
      </c>
      <c r="B178" s="109" t="s">
        <v>234</v>
      </c>
      <c r="C178" s="109"/>
      <c r="D178" s="110" t="s">
        <v>181</v>
      </c>
      <c r="E178" s="109"/>
      <c r="F178" s="110"/>
    </row>
    <row r="179" spans="1:6" ht="35.6" customHeight="1" x14ac:dyDescent="0.4">
      <c r="A179" s="117" t="s">
        <v>207</v>
      </c>
      <c r="B179" s="112" t="s">
        <v>251</v>
      </c>
      <c r="C179" s="112"/>
      <c r="D179" s="113" t="s">
        <v>124</v>
      </c>
      <c r="E179" s="112"/>
      <c r="F179" s="113"/>
    </row>
    <row r="180" spans="1:6" ht="35.6" x14ac:dyDescent="0.4">
      <c r="A180" s="116" t="s">
        <v>210</v>
      </c>
      <c r="B180" s="109" t="s">
        <v>248</v>
      </c>
      <c r="C180" s="109"/>
      <c r="D180" s="110" t="s">
        <v>272</v>
      </c>
      <c r="E180" s="109"/>
      <c r="F180" s="110"/>
    </row>
    <row r="181" spans="1:6" x14ac:dyDescent="0.4">
      <c r="A181" s="115" t="s">
        <v>112</v>
      </c>
      <c r="B181" s="112"/>
      <c r="C181" s="112">
        <v>5</v>
      </c>
      <c r="D181" s="113" t="s">
        <v>273</v>
      </c>
      <c r="E181" s="112"/>
      <c r="F181" s="113"/>
    </row>
    <row r="182" spans="1:6" ht="35.6" x14ac:dyDescent="0.4">
      <c r="A182" s="116" t="s">
        <v>91</v>
      </c>
      <c r="B182" s="109" t="s">
        <v>234</v>
      </c>
      <c r="C182" s="109"/>
      <c r="D182" s="110" t="s">
        <v>125</v>
      </c>
      <c r="E182" s="109"/>
      <c r="F182" s="110"/>
    </row>
    <row r="183" spans="1:6" ht="24" x14ac:dyDescent="0.4">
      <c r="A183" s="117" t="s">
        <v>94</v>
      </c>
      <c r="B183" s="112" t="s">
        <v>236</v>
      </c>
      <c r="C183" s="112"/>
      <c r="D183" s="113" t="s">
        <v>199</v>
      </c>
      <c r="E183" s="112"/>
      <c r="F183" s="113"/>
    </row>
    <row r="184" spans="1:6" ht="35.6" x14ac:dyDescent="0.4">
      <c r="A184" s="116" t="s">
        <v>98</v>
      </c>
      <c r="B184" s="109" t="s">
        <v>238</v>
      </c>
      <c r="C184" s="109"/>
      <c r="D184" s="110" t="s">
        <v>151</v>
      </c>
      <c r="E184" s="109"/>
      <c r="F184" s="110"/>
    </row>
    <row r="185" spans="1:6" ht="24" x14ac:dyDescent="0.4">
      <c r="A185" s="117" t="s">
        <v>129</v>
      </c>
      <c r="B185" s="112" t="s">
        <v>240</v>
      </c>
      <c r="C185" s="112"/>
      <c r="D185" s="113" t="s">
        <v>151</v>
      </c>
      <c r="E185" s="112"/>
      <c r="F185" s="113"/>
    </row>
    <row r="186" spans="1:6" ht="24" x14ac:dyDescent="0.4">
      <c r="A186" s="116" t="s">
        <v>133</v>
      </c>
      <c r="B186" s="109" t="s">
        <v>240</v>
      </c>
      <c r="C186" s="109"/>
      <c r="D186" s="110" t="s">
        <v>151</v>
      </c>
      <c r="E186" s="109"/>
      <c r="F186" s="110"/>
    </row>
    <row r="187" spans="1:6" ht="24" x14ac:dyDescent="0.4">
      <c r="A187" s="117" t="s">
        <v>137</v>
      </c>
      <c r="B187" s="112" t="s">
        <v>236</v>
      </c>
      <c r="C187" s="112"/>
      <c r="D187" s="113" t="s">
        <v>124</v>
      </c>
      <c r="E187" s="112"/>
      <c r="F187" s="113"/>
    </row>
    <row r="188" spans="1:6" x14ac:dyDescent="0.4">
      <c r="A188" s="116" t="s">
        <v>164</v>
      </c>
      <c r="B188" s="109" t="s">
        <v>240</v>
      </c>
      <c r="C188" s="109"/>
      <c r="D188" s="110" t="s">
        <v>119</v>
      </c>
      <c r="E188" s="109"/>
      <c r="F188" s="110"/>
    </row>
    <row r="189" spans="1:6" ht="24" x14ac:dyDescent="0.4">
      <c r="A189" s="117" t="s">
        <v>166</v>
      </c>
      <c r="B189" s="112" t="s">
        <v>247</v>
      </c>
      <c r="C189" s="112"/>
      <c r="D189" s="113" t="s">
        <v>124</v>
      </c>
      <c r="E189" s="112"/>
      <c r="F189" s="113"/>
    </row>
    <row r="190" spans="1:6" ht="24" x14ac:dyDescent="0.4">
      <c r="A190" s="116" t="s">
        <v>169</v>
      </c>
      <c r="B190" s="109" t="s">
        <v>248</v>
      </c>
      <c r="C190" s="109"/>
      <c r="D190" s="110" t="s">
        <v>151</v>
      </c>
      <c r="E190" s="109"/>
      <c r="F190" s="110"/>
    </row>
    <row r="191" spans="1:6" ht="35.6" x14ac:dyDescent="0.4">
      <c r="A191" s="117" t="s">
        <v>203</v>
      </c>
      <c r="B191" s="112" t="s">
        <v>234</v>
      </c>
      <c r="C191" s="112"/>
      <c r="D191" s="113" t="s">
        <v>151</v>
      </c>
      <c r="E191" s="112"/>
      <c r="F191" s="113"/>
    </row>
    <row r="192" spans="1:6" ht="35.6" x14ac:dyDescent="0.4">
      <c r="A192" s="116" t="s">
        <v>207</v>
      </c>
      <c r="B192" s="109" t="s">
        <v>251</v>
      </c>
      <c r="C192" s="109"/>
      <c r="D192" s="110" t="s">
        <v>199</v>
      </c>
      <c r="E192" s="109"/>
      <c r="F192" s="110"/>
    </row>
    <row r="193" spans="1:6" ht="35.6" x14ac:dyDescent="0.4">
      <c r="A193" s="117" t="s">
        <v>210</v>
      </c>
      <c r="B193" s="112" t="s">
        <v>248</v>
      </c>
      <c r="C193" s="112"/>
      <c r="D193" s="113" t="s">
        <v>124</v>
      </c>
      <c r="E193" s="112"/>
      <c r="F193" s="113"/>
    </row>
    <row r="194" spans="1:6" x14ac:dyDescent="0.4">
      <c r="A194" s="124" t="s">
        <v>274</v>
      </c>
      <c r="B194" s="124"/>
      <c r="C194" s="124"/>
      <c r="D194" s="124"/>
      <c r="E194" s="124"/>
      <c r="F194" s="124"/>
    </row>
    <row r="196" spans="1:6" x14ac:dyDescent="0.4">
      <c r="A196" s="129" t="s">
        <v>399</v>
      </c>
    </row>
    <row r="197" spans="1:6" x14ac:dyDescent="0.4">
      <c r="A197" s="105" t="s">
        <v>83</v>
      </c>
      <c r="B197" s="105" t="s">
        <v>84</v>
      </c>
      <c r="C197" s="106" t="s">
        <v>39</v>
      </c>
      <c r="D197" s="106"/>
      <c r="E197" s="106" t="s">
        <v>40</v>
      </c>
      <c r="F197" s="106"/>
    </row>
    <row r="198" spans="1:6" ht="24" x14ac:dyDescent="0.4">
      <c r="A198" s="105"/>
      <c r="B198" s="105"/>
      <c r="C198" s="107" t="s">
        <v>85</v>
      </c>
      <c r="D198" s="107" t="s">
        <v>86</v>
      </c>
      <c r="E198" s="107" t="s">
        <v>85</v>
      </c>
      <c r="F198" s="107" t="s">
        <v>86</v>
      </c>
    </row>
    <row r="199" spans="1:6" ht="24" x14ac:dyDescent="0.4">
      <c r="A199" s="108" t="s">
        <v>87</v>
      </c>
      <c r="B199" s="109"/>
      <c r="C199" s="109"/>
      <c r="D199" s="110"/>
      <c r="E199" s="109"/>
      <c r="F199" s="110"/>
    </row>
    <row r="200" spans="1:6" ht="35.6" x14ac:dyDescent="0.4">
      <c r="A200" s="111" t="s">
        <v>88</v>
      </c>
      <c r="B200" s="112"/>
      <c r="C200" s="112"/>
      <c r="D200" s="113"/>
      <c r="E200" s="112"/>
      <c r="F200" s="113"/>
    </row>
    <row r="201" spans="1:6" x14ac:dyDescent="0.4">
      <c r="A201" s="114" t="s">
        <v>17</v>
      </c>
      <c r="B201" s="109"/>
      <c r="C201" s="109"/>
      <c r="D201" s="110"/>
      <c r="E201" s="109"/>
      <c r="F201" s="110"/>
    </row>
    <row r="202" spans="1:6" x14ac:dyDescent="0.4">
      <c r="A202" s="115" t="s">
        <v>17</v>
      </c>
      <c r="B202" s="112"/>
      <c r="C202" s="112">
        <v>5713</v>
      </c>
      <c r="D202" s="113" t="s">
        <v>275</v>
      </c>
      <c r="E202" s="112">
        <v>8</v>
      </c>
      <c r="F202" s="113" t="s">
        <v>276</v>
      </c>
    </row>
    <row r="203" spans="1:6" ht="35.6" x14ac:dyDescent="0.4">
      <c r="A203" s="116" t="s">
        <v>91</v>
      </c>
      <c r="B203" s="109">
        <v>6</v>
      </c>
      <c r="C203" s="109"/>
      <c r="D203" s="110" t="s">
        <v>258</v>
      </c>
      <c r="E203" s="109"/>
      <c r="F203" s="110" t="s">
        <v>136</v>
      </c>
    </row>
    <row r="204" spans="1:6" ht="24" x14ac:dyDescent="0.4">
      <c r="A204" s="117" t="s">
        <v>94</v>
      </c>
      <c r="B204" s="112">
        <v>3</v>
      </c>
      <c r="C204" s="112"/>
      <c r="D204" s="113" t="s">
        <v>277</v>
      </c>
      <c r="E204" s="112"/>
      <c r="F204" s="113" t="s">
        <v>140</v>
      </c>
    </row>
    <row r="205" spans="1:6" ht="35.6" x14ac:dyDescent="0.4">
      <c r="A205" s="116" t="s">
        <v>98</v>
      </c>
      <c r="B205" s="109">
        <v>3</v>
      </c>
      <c r="C205" s="109"/>
      <c r="D205" s="110" t="s">
        <v>278</v>
      </c>
      <c r="E205" s="109"/>
      <c r="F205" s="110" t="s">
        <v>160</v>
      </c>
    </row>
    <row r="206" spans="1:6" ht="24" x14ac:dyDescent="0.4">
      <c r="A206" s="118" t="s">
        <v>101</v>
      </c>
      <c r="B206" s="112"/>
      <c r="C206" s="112"/>
      <c r="D206" s="113"/>
      <c r="E206" s="112"/>
      <c r="F206" s="113"/>
    </row>
    <row r="207" spans="1:6" x14ac:dyDescent="0.4">
      <c r="A207" s="119" t="s">
        <v>102</v>
      </c>
      <c r="B207" s="109"/>
      <c r="C207" s="109">
        <v>5402</v>
      </c>
      <c r="D207" s="110" t="s">
        <v>279</v>
      </c>
      <c r="E207" s="109">
        <v>8</v>
      </c>
      <c r="F207" s="110" t="s">
        <v>276</v>
      </c>
    </row>
    <row r="208" spans="1:6" ht="35.6" x14ac:dyDescent="0.4">
      <c r="A208" s="117" t="s">
        <v>91</v>
      </c>
      <c r="B208" s="112">
        <v>6</v>
      </c>
      <c r="C208" s="112"/>
      <c r="D208" s="113" t="s">
        <v>280</v>
      </c>
      <c r="E208" s="112"/>
      <c r="F208" s="113" t="s">
        <v>136</v>
      </c>
    </row>
    <row r="209" spans="1:6" ht="24" x14ac:dyDescent="0.4">
      <c r="A209" s="116" t="s">
        <v>94</v>
      </c>
      <c r="B209" s="109">
        <v>3</v>
      </c>
      <c r="C209" s="109"/>
      <c r="D209" s="110" t="s">
        <v>281</v>
      </c>
      <c r="E209" s="109"/>
      <c r="F209" s="110" t="s">
        <v>140</v>
      </c>
    </row>
    <row r="210" spans="1:6" ht="35.6" x14ac:dyDescent="0.4">
      <c r="A210" s="117" t="s">
        <v>98</v>
      </c>
      <c r="B210" s="112">
        <v>3</v>
      </c>
      <c r="C210" s="112"/>
      <c r="D210" s="113" t="s">
        <v>282</v>
      </c>
      <c r="E210" s="112"/>
      <c r="F210" s="113" t="s">
        <v>160</v>
      </c>
    </row>
    <row r="211" spans="1:6" x14ac:dyDescent="0.4">
      <c r="A211" s="119" t="s">
        <v>107</v>
      </c>
      <c r="B211" s="109"/>
      <c r="C211" s="109">
        <v>279</v>
      </c>
      <c r="D211" s="110" t="s">
        <v>283</v>
      </c>
      <c r="E211" s="109"/>
      <c r="F211" s="110"/>
    </row>
    <row r="212" spans="1:6" ht="35.6" x14ac:dyDescent="0.4">
      <c r="A212" s="117" t="s">
        <v>91</v>
      </c>
      <c r="B212" s="112">
        <v>6</v>
      </c>
      <c r="C212" s="112"/>
      <c r="D212" s="113" t="s">
        <v>284</v>
      </c>
      <c r="E212" s="112"/>
      <c r="F212" s="113"/>
    </row>
    <row r="213" spans="1:6" ht="24" x14ac:dyDescent="0.4">
      <c r="A213" s="116" t="s">
        <v>94</v>
      </c>
      <c r="B213" s="109">
        <v>3</v>
      </c>
      <c r="C213" s="109"/>
      <c r="D213" s="110" t="s">
        <v>285</v>
      </c>
      <c r="E213" s="109"/>
      <c r="F213" s="110"/>
    </row>
    <row r="214" spans="1:6" ht="35.6" x14ac:dyDescent="0.4">
      <c r="A214" s="117" t="s">
        <v>98</v>
      </c>
      <c r="B214" s="112">
        <v>3</v>
      </c>
      <c r="C214" s="112"/>
      <c r="D214" s="113" t="s">
        <v>286</v>
      </c>
      <c r="E214" s="112"/>
      <c r="F214" s="113"/>
    </row>
    <row r="215" spans="1:6" x14ac:dyDescent="0.4">
      <c r="A215" s="119" t="s">
        <v>112</v>
      </c>
      <c r="B215" s="109"/>
      <c r="C215" s="109">
        <v>32</v>
      </c>
      <c r="D215" s="110" t="s">
        <v>287</v>
      </c>
      <c r="E215" s="109"/>
      <c r="F215" s="110"/>
    </row>
    <row r="216" spans="1:6" ht="35.6" x14ac:dyDescent="0.4">
      <c r="A216" s="117" t="s">
        <v>91</v>
      </c>
      <c r="B216" s="112">
        <v>6</v>
      </c>
      <c r="C216" s="112"/>
      <c r="D216" s="113" t="s">
        <v>288</v>
      </c>
      <c r="E216" s="112"/>
      <c r="F216" s="113"/>
    </row>
    <row r="217" spans="1:6" ht="24" x14ac:dyDescent="0.4">
      <c r="A217" s="116" t="s">
        <v>94</v>
      </c>
      <c r="B217" s="109">
        <v>3</v>
      </c>
      <c r="C217" s="109"/>
      <c r="D217" s="110" t="s">
        <v>124</v>
      </c>
      <c r="E217" s="109"/>
      <c r="F217" s="110"/>
    </row>
    <row r="218" spans="1:6" ht="35.6" x14ac:dyDescent="0.4">
      <c r="A218" s="117" t="s">
        <v>98</v>
      </c>
      <c r="B218" s="112">
        <v>3</v>
      </c>
      <c r="C218" s="112"/>
      <c r="D218" s="113" t="s">
        <v>140</v>
      </c>
      <c r="E218" s="112"/>
      <c r="F218" s="113"/>
    </row>
    <row r="219" spans="1:6" ht="35.6" x14ac:dyDescent="0.4">
      <c r="A219" s="120" t="s">
        <v>126</v>
      </c>
      <c r="B219" s="109"/>
      <c r="C219" s="109"/>
      <c r="D219" s="110"/>
      <c r="E219" s="109"/>
      <c r="F219" s="110"/>
    </row>
    <row r="220" spans="1:6" x14ac:dyDescent="0.4">
      <c r="A220" s="118" t="s">
        <v>17</v>
      </c>
      <c r="B220" s="112"/>
      <c r="C220" s="112"/>
      <c r="D220" s="113"/>
      <c r="E220" s="112"/>
      <c r="F220" s="113"/>
    </row>
    <row r="221" spans="1:6" x14ac:dyDescent="0.4">
      <c r="A221" s="119" t="s">
        <v>17</v>
      </c>
      <c r="B221" s="109"/>
      <c r="C221" s="109">
        <v>5772</v>
      </c>
      <c r="D221" s="110" t="s">
        <v>289</v>
      </c>
      <c r="E221" s="109">
        <v>9</v>
      </c>
      <c r="F221" s="110" t="s">
        <v>290</v>
      </c>
    </row>
    <row r="222" spans="1:6" ht="24" x14ac:dyDescent="0.4">
      <c r="A222" s="117" t="s">
        <v>129</v>
      </c>
      <c r="B222" s="112">
        <v>5</v>
      </c>
      <c r="C222" s="112"/>
      <c r="D222" s="113" t="s">
        <v>291</v>
      </c>
      <c r="E222" s="112"/>
      <c r="F222" s="113" t="s">
        <v>292</v>
      </c>
    </row>
    <row r="223" spans="1:6" ht="24" x14ac:dyDescent="0.4">
      <c r="A223" s="116" t="s">
        <v>133</v>
      </c>
      <c r="B223" s="109">
        <v>4</v>
      </c>
      <c r="C223" s="109"/>
      <c r="D223" s="110" t="s">
        <v>272</v>
      </c>
      <c r="E223" s="109"/>
      <c r="F223" s="110" t="s">
        <v>286</v>
      </c>
    </row>
    <row r="224" spans="1:6" ht="24" x14ac:dyDescent="0.4">
      <c r="A224" s="117" t="s">
        <v>137</v>
      </c>
      <c r="B224" s="112">
        <v>3</v>
      </c>
      <c r="C224" s="112"/>
      <c r="D224" s="113" t="s">
        <v>293</v>
      </c>
      <c r="E224" s="112"/>
      <c r="F224" s="113" t="s">
        <v>294</v>
      </c>
    </row>
    <row r="225" spans="1:6" ht="24" x14ac:dyDescent="0.4">
      <c r="A225" s="114" t="s">
        <v>101</v>
      </c>
      <c r="B225" s="109"/>
      <c r="C225" s="109"/>
      <c r="D225" s="110"/>
      <c r="E225" s="109"/>
      <c r="F225" s="110"/>
    </row>
    <row r="226" spans="1:6" x14ac:dyDescent="0.4">
      <c r="A226" s="115" t="s">
        <v>102</v>
      </c>
      <c r="B226" s="112"/>
      <c r="C226" s="112">
        <v>5367</v>
      </c>
      <c r="D226" s="113" t="s">
        <v>235</v>
      </c>
      <c r="E226" s="112">
        <v>7</v>
      </c>
      <c r="F226" s="113" t="s">
        <v>90</v>
      </c>
    </row>
    <row r="227" spans="1:6" ht="24" x14ac:dyDescent="0.4">
      <c r="A227" s="116" t="s">
        <v>129</v>
      </c>
      <c r="B227" s="109">
        <v>5</v>
      </c>
      <c r="C227" s="109"/>
      <c r="D227" s="110" t="s">
        <v>295</v>
      </c>
      <c r="E227" s="109"/>
      <c r="F227" s="110" t="s">
        <v>296</v>
      </c>
    </row>
    <row r="228" spans="1:6" ht="24" x14ac:dyDescent="0.4">
      <c r="A228" s="117" t="s">
        <v>133</v>
      </c>
      <c r="B228" s="112">
        <v>4</v>
      </c>
      <c r="C228" s="112"/>
      <c r="D228" s="113" t="s">
        <v>297</v>
      </c>
      <c r="E228" s="112"/>
      <c r="F228" s="113" t="s">
        <v>136</v>
      </c>
    </row>
    <row r="229" spans="1:6" ht="24" x14ac:dyDescent="0.4">
      <c r="A229" s="116" t="s">
        <v>137</v>
      </c>
      <c r="B229" s="109">
        <v>3</v>
      </c>
      <c r="C229" s="109"/>
      <c r="D229" s="110" t="s">
        <v>298</v>
      </c>
      <c r="E229" s="109"/>
      <c r="F229" s="110" t="s">
        <v>149</v>
      </c>
    </row>
    <row r="230" spans="1:6" x14ac:dyDescent="0.4">
      <c r="A230" s="115" t="s">
        <v>107</v>
      </c>
      <c r="B230" s="112"/>
      <c r="C230" s="112">
        <v>360</v>
      </c>
      <c r="D230" s="113" t="s">
        <v>299</v>
      </c>
      <c r="E230" s="112">
        <v>2</v>
      </c>
      <c r="F230" s="113" t="s">
        <v>149</v>
      </c>
    </row>
    <row r="231" spans="1:6" ht="24" x14ac:dyDescent="0.4">
      <c r="A231" s="116" t="s">
        <v>129</v>
      </c>
      <c r="B231" s="109">
        <v>5</v>
      </c>
      <c r="C231" s="109"/>
      <c r="D231" s="110" t="s">
        <v>300</v>
      </c>
      <c r="E231" s="109"/>
      <c r="F231" s="110" t="s">
        <v>143</v>
      </c>
    </row>
    <row r="232" spans="1:6" ht="24" x14ac:dyDescent="0.4">
      <c r="A232" s="117" t="s">
        <v>133</v>
      </c>
      <c r="B232" s="112">
        <v>4</v>
      </c>
      <c r="C232" s="112"/>
      <c r="D232" s="113" t="s">
        <v>301</v>
      </c>
      <c r="E232" s="112"/>
      <c r="F232" s="113" t="s">
        <v>151</v>
      </c>
    </row>
    <row r="233" spans="1:6" ht="24" x14ac:dyDescent="0.4">
      <c r="A233" s="116" t="s">
        <v>137</v>
      </c>
      <c r="B233" s="109">
        <v>3</v>
      </c>
      <c r="C233" s="109"/>
      <c r="D233" s="110" t="s">
        <v>302</v>
      </c>
      <c r="E233" s="109"/>
      <c r="F233" s="110" t="s">
        <v>151</v>
      </c>
    </row>
    <row r="234" spans="1:6" x14ac:dyDescent="0.4">
      <c r="A234" s="115" t="s">
        <v>112</v>
      </c>
      <c r="B234" s="112"/>
      <c r="C234" s="112">
        <v>25</v>
      </c>
      <c r="D234" s="113" t="s">
        <v>180</v>
      </c>
      <c r="E234" s="112"/>
      <c r="F234" s="113"/>
    </row>
    <row r="235" spans="1:6" ht="24" x14ac:dyDescent="0.4">
      <c r="A235" s="116" t="s">
        <v>129</v>
      </c>
      <c r="B235" s="109">
        <v>5</v>
      </c>
      <c r="C235" s="109"/>
      <c r="D235" s="110" t="s">
        <v>303</v>
      </c>
      <c r="E235" s="109"/>
      <c r="F235" s="110"/>
    </row>
    <row r="236" spans="1:6" ht="24" x14ac:dyDescent="0.4">
      <c r="A236" s="117" t="s">
        <v>133</v>
      </c>
      <c r="B236" s="112">
        <v>4</v>
      </c>
      <c r="C236" s="112"/>
      <c r="D236" s="113" t="s">
        <v>304</v>
      </c>
      <c r="E236" s="112"/>
      <c r="F236" s="113"/>
    </row>
    <row r="237" spans="1:6" ht="24" x14ac:dyDescent="0.4">
      <c r="A237" s="116" t="s">
        <v>137</v>
      </c>
      <c r="B237" s="109">
        <v>3</v>
      </c>
      <c r="C237" s="109"/>
      <c r="D237" s="110" t="s">
        <v>160</v>
      </c>
      <c r="E237" s="109"/>
      <c r="F237" s="110"/>
    </row>
    <row r="238" spans="1:6" x14ac:dyDescent="0.4">
      <c r="A238" s="115" t="s">
        <v>117</v>
      </c>
      <c r="B238" s="112"/>
      <c r="C238" s="112">
        <v>16</v>
      </c>
      <c r="D238" s="113" t="s">
        <v>305</v>
      </c>
      <c r="E238" s="112"/>
      <c r="F238" s="113"/>
    </row>
    <row r="239" spans="1:6" ht="24" x14ac:dyDescent="0.4">
      <c r="A239" s="116" t="s">
        <v>129</v>
      </c>
      <c r="B239" s="109">
        <v>5</v>
      </c>
      <c r="C239" s="109"/>
      <c r="D239" s="110" t="s">
        <v>306</v>
      </c>
      <c r="E239" s="109"/>
      <c r="F239" s="110"/>
    </row>
    <row r="240" spans="1:6" ht="24" x14ac:dyDescent="0.4">
      <c r="A240" s="117" t="s">
        <v>133</v>
      </c>
      <c r="B240" s="112">
        <v>4</v>
      </c>
      <c r="C240" s="112"/>
      <c r="D240" s="113" t="s">
        <v>124</v>
      </c>
      <c r="E240" s="112"/>
      <c r="F240" s="113"/>
    </row>
    <row r="241" spans="1:6" ht="24" x14ac:dyDescent="0.4">
      <c r="A241" s="116" t="s">
        <v>137</v>
      </c>
      <c r="B241" s="109">
        <v>3</v>
      </c>
      <c r="C241" s="109"/>
      <c r="D241" s="110" t="s">
        <v>118</v>
      </c>
      <c r="E241" s="109"/>
      <c r="F241" s="110"/>
    </row>
    <row r="242" spans="1:6" x14ac:dyDescent="0.4">
      <c r="A242" s="115" t="s">
        <v>122</v>
      </c>
      <c r="B242" s="112"/>
      <c r="C242" s="112">
        <v>4</v>
      </c>
      <c r="D242" s="113" t="s">
        <v>227</v>
      </c>
      <c r="E242" s="112"/>
      <c r="F242" s="113"/>
    </row>
    <row r="243" spans="1:6" ht="24" x14ac:dyDescent="0.4">
      <c r="A243" s="116" t="s">
        <v>129</v>
      </c>
      <c r="B243" s="109">
        <v>5</v>
      </c>
      <c r="C243" s="109"/>
      <c r="D243" s="110" t="s">
        <v>143</v>
      </c>
      <c r="E243" s="109"/>
      <c r="F243" s="110"/>
    </row>
    <row r="244" spans="1:6" ht="24" x14ac:dyDescent="0.4">
      <c r="A244" s="117" t="s">
        <v>133</v>
      </c>
      <c r="B244" s="112">
        <v>4</v>
      </c>
      <c r="C244" s="112"/>
      <c r="D244" s="113" t="s">
        <v>199</v>
      </c>
      <c r="E244" s="112"/>
      <c r="F244" s="113"/>
    </row>
    <row r="245" spans="1:6" ht="24" x14ac:dyDescent="0.4">
      <c r="A245" s="116" t="s">
        <v>137</v>
      </c>
      <c r="B245" s="109">
        <v>3</v>
      </c>
      <c r="C245" s="109"/>
      <c r="D245" s="110" t="s">
        <v>151</v>
      </c>
      <c r="E245" s="109"/>
      <c r="F245" s="110"/>
    </row>
    <row r="246" spans="1:6" ht="35.6" x14ac:dyDescent="0.4">
      <c r="A246" s="111" t="s">
        <v>161</v>
      </c>
      <c r="B246" s="112"/>
      <c r="C246" s="112"/>
      <c r="D246" s="113"/>
      <c r="E246" s="112"/>
      <c r="F246" s="113"/>
    </row>
    <row r="247" spans="1:6" x14ac:dyDescent="0.4">
      <c r="A247" s="114" t="s">
        <v>17</v>
      </c>
      <c r="B247" s="109"/>
      <c r="C247" s="109"/>
      <c r="D247" s="110"/>
      <c r="E247" s="109"/>
      <c r="F247" s="110"/>
    </row>
    <row r="248" spans="1:6" x14ac:dyDescent="0.4">
      <c r="A248" s="115" t="s">
        <v>17</v>
      </c>
      <c r="B248" s="112"/>
      <c r="C248" s="112">
        <v>5639</v>
      </c>
      <c r="D248" s="113" t="s">
        <v>307</v>
      </c>
      <c r="E248" s="112">
        <v>8</v>
      </c>
      <c r="F248" s="113" t="s">
        <v>308</v>
      </c>
    </row>
    <row r="249" spans="1:6" x14ac:dyDescent="0.4">
      <c r="A249" s="116" t="s">
        <v>164</v>
      </c>
      <c r="B249" s="109">
        <v>3</v>
      </c>
      <c r="C249" s="109"/>
      <c r="D249" s="110" t="s">
        <v>309</v>
      </c>
      <c r="E249" s="109"/>
      <c r="F249" s="110" t="s">
        <v>193</v>
      </c>
    </row>
    <row r="250" spans="1:6" ht="24" x14ac:dyDescent="0.4">
      <c r="A250" s="117" t="s">
        <v>166</v>
      </c>
      <c r="B250" s="112">
        <v>5</v>
      </c>
      <c r="C250" s="112"/>
      <c r="D250" s="113" t="s">
        <v>310</v>
      </c>
      <c r="E250" s="112"/>
      <c r="F250" s="113" t="s">
        <v>181</v>
      </c>
    </row>
    <row r="251" spans="1:6" ht="24" x14ac:dyDescent="0.4">
      <c r="A251" s="116" t="s">
        <v>169</v>
      </c>
      <c r="B251" s="109">
        <v>4</v>
      </c>
      <c r="C251" s="109"/>
      <c r="D251" s="110" t="s">
        <v>311</v>
      </c>
      <c r="E251" s="109"/>
      <c r="F251" s="110" t="s">
        <v>136</v>
      </c>
    </row>
    <row r="252" spans="1:6" ht="24" x14ac:dyDescent="0.4">
      <c r="A252" s="118" t="s">
        <v>101</v>
      </c>
      <c r="B252" s="112"/>
      <c r="C252" s="112"/>
      <c r="D252" s="113"/>
      <c r="E252" s="112"/>
      <c r="F252" s="113"/>
    </row>
    <row r="253" spans="1:6" x14ac:dyDescent="0.4">
      <c r="A253" s="119" t="s">
        <v>102</v>
      </c>
      <c r="B253" s="109"/>
      <c r="C253" s="109">
        <v>5499</v>
      </c>
      <c r="D253" s="110" t="s">
        <v>312</v>
      </c>
      <c r="E253" s="109">
        <v>8</v>
      </c>
      <c r="F253" s="110" t="s">
        <v>308</v>
      </c>
    </row>
    <row r="254" spans="1:6" x14ac:dyDescent="0.4">
      <c r="A254" s="117" t="s">
        <v>164</v>
      </c>
      <c r="B254" s="112">
        <v>3</v>
      </c>
      <c r="C254" s="112"/>
      <c r="D254" s="113" t="s">
        <v>313</v>
      </c>
      <c r="E254" s="112"/>
      <c r="F254" s="113" t="s">
        <v>193</v>
      </c>
    </row>
    <row r="255" spans="1:6" ht="24" x14ac:dyDescent="0.4">
      <c r="A255" s="116" t="s">
        <v>166</v>
      </c>
      <c r="B255" s="109">
        <v>5</v>
      </c>
      <c r="C255" s="109"/>
      <c r="D255" s="110" t="s">
        <v>314</v>
      </c>
      <c r="E255" s="109"/>
      <c r="F255" s="110" t="s">
        <v>181</v>
      </c>
    </row>
    <row r="256" spans="1:6" ht="24" x14ac:dyDescent="0.4">
      <c r="A256" s="117" t="s">
        <v>169</v>
      </c>
      <c r="B256" s="112">
        <v>4</v>
      </c>
      <c r="C256" s="112"/>
      <c r="D256" s="113" t="s">
        <v>315</v>
      </c>
      <c r="E256" s="112"/>
      <c r="F256" s="113" t="s">
        <v>136</v>
      </c>
    </row>
    <row r="257" spans="1:6" x14ac:dyDescent="0.4">
      <c r="A257" s="119" t="s">
        <v>107</v>
      </c>
      <c r="B257" s="109"/>
      <c r="C257" s="109">
        <v>127</v>
      </c>
      <c r="D257" s="110" t="s">
        <v>292</v>
      </c>
      <c r="E257" s="109"/>
      <c r="F257" s="110"/>
    </row>
    <row r="258" spans="1:6" x14ac:dyDescent="0.4">
      <c r="A258" s="117" t="s">
        <v>164</v>
      </c>
      <c r="B258" s="112">
        <v>3</v>
      </c>
      <c r="C258" s="112"/>
      <c r="D258" s="113" t="s">
        <v>316</v>
      </c>
      <c r="E258" s="112"/>
      <c r="F258" s="113"/>
    </row>
    <row r="259" spans="1:6" ht="24" x14ac:dyDescent="0.4">
      <c r="A259" s="116" t="s">
        <v>166</v>
      </c>
      <c r="B259" s="109">
        <v>5</v>
      </c>
      <c r="C259" s="109"/>
      <c r="D259" s="110" t="s">
        <v>317</v>
      </c>
      <c r="E259" s="109"/>
      <c r="F259" s="110"/>
    </row>
    <row r="260" spans="1:6" ht="24" x14ac:dyDescent="0.4">
      <c r="A260" s="117" t="s">
        <v>169</v>
      </c>
      <c r="B260" s="112">
        <v>4</v>
      </c>
      <c r="C260" s="112"/>
      <c r="D260" s="113" t="s">
        <v>318</v>
      </c>
      <c r="E260" s="112"/>
      <c r="F260" s="113"/>
    </row>
    <row r="261" spans="1:6" x14ac:dyDescent="0.4">
      <c r="A261" s="119" t="s">
        <v>112</v>
      </c>
      <c r="B261" s="109"/>
      <c r="C261" s="109">
        <v>13</v>
      </c>
      <c r="D261" s="110" t="s">
        <v>319</v>
      </c>
      <c r="E261" s="109"/>
      <c r="F261" s="110"/>
    </row>
    <row r="262" spans="1:6" x14ac:dyDescent="0.4">
      <c r="A262" s="117" t="s">
        <v>164</v>
      </c>
      <c r="B262" s="112">
        <v>3</v>
      </c>
      <c r="C262" s="112"/>
      <c r="D262" s="113" t="s">
        <v>320</v>
      </c>
      <c r="E262" s="112"/>
      <c r="F262" s="113"/>
    </row>
    <row r="263" spans="1:6" ht="24" x14ac:dyDescent="0.4">
      <c r="A263" s="116" t="s">
        <v>166</v>
      </c>
      <c r="B263" s="109">
        <v>5</v>
      </c>
      <c r="C263" s="109"/>
      <c r="D263" s="110" t="s">
        <v>321</v>
      </c>
      <c r="E263" s="109"/>
      <c r="F263" s="110"/>
    </row>
    <row r="264" spans="1:6" ht="24" x14ac:dyDescent="0.4">
      <c r="A264" s="117" t="s">
        <v>169</v>
      </c>
      <c r="B264" s="112">
        <v>4</v>
      </c>
      <c r="C264" s="112"/>
      <c r="D264" s="113" t="s">
        <v>181</v>
      </c>
      <c r="E264" s="112"/>
      <c r="F264" s="113"/>
    </row>
    <row r="265" spans="1:6" ht="35.6" x14ac:dyDescent="0.4">
      <c r="A265" s="120" t="s">
        <v>182</v>
      </c>
      <c r="B265" s="109"/>
      <c r="C265" s="109"/>
      <c r="D265" s="110"/>
      <c r="E265" s="109"/>
      <c r="F265" s="110"/>
    </row>
    <row r="266" spans="1:6" x14ac:dyDescent="0.4">
      <c r="A266" s="118" t="s">
        <v>17</v>
      </c>
      <c r="B266" s="112"/>
      <c r="C266" s="112"/>
      <c r="D266" s="113"/>
      <c r="E266" s="112"/>
      <c r="F266" s="113"/>
    </row>
    <row r="267" spans="1:6" x14ac:dyDescent="0.4">
      <c r="A267" s="119" t="s">
        <v>17</v>
      </c>
      <c r="B267" s="109"/>
      <c r="C267" s="109">
        <v>5578</v>
      </c>
      <c r="D267" s="110" t="s">
        <v>322</v>
      </c>
      <c r="E267" s="109">
        <v>8</v>
      </c>
      <c r="F267" s="110" t="s">
        <v>136</v>
      </c>
    </row>
    <row r="268" spans="1:6" ht="35.6" x14ac:dyDescent="0.4">
      <c r="A268" s="117" t="s">
        <v>184</v>
      </c>
      <c r="B268" s="112">
        <v>2</v>
      </c>
      <c r="C268" s="112"/>
      <c r="D268" s="113" t="s">
        <v>310</v>
      </c>
      <c r="E268" s="112"/>
      <c r="F268" s="113" t="s">
        <v>323</v>
      </c>
    </row>
    <row r="269" spans="1:6" ht="35.6" x14ac:dyDescent="0.4">
      <c r="A269" s="116" t="s">
        <v>186</v>
      </c>
      <c r="B269" s="109">
        <v>2</v>
      </c>
      <c r="C269" s="109"/>
      <c r="D269" s="110" t="s">
        <v>324</v>
      </c>
      <c r="E269" s="109"/>
      <c r="F269" s="110" t="s">
        <v>151</v>
      </c>
    </row>
    <row r="270" spans="1:6" ht="35.6" x14ac:dyDescent="0.4">
      <c r="A270" s="117" t="s">
        <v>188</v>
      </c>
      <c r="B270" s="112">
        <v>2</v>
      </c>
      <c r="C270" s="112"/>
      <c r="D270" s="113" t="s">
        <v>325</v>
      </c>
      <c r="E270" s="112"/>
      <c r="F270" s="113" t="s">
        <v>151</v>
      </c>
    </row>
    <row r="271" spans="1:6" ht="35.6" x14ac:dyDescent="0.4">
      <c r="A271" s="116" t="s">
        <v>190</v>
      </c>
      <c r="B271" s="109">
        <v>2</v>
      </c>
      <c r="C271" s="109"/>
      <c r="D271" s="110" t="s">
        <v>326</v>
      </c>
      <c r="E271" s="109"/>
      <c r="F271" s="110" t="s">
        <v>136</v>
      </c>
    </row>
    <row r="272" spans="1:6" ht="35.6" x14ac:dyDescent="0.4">
      <c r="A272" s="117" t="s">
        <v>192</v>
      </c>
      <c r="B272" s="112">
        <v>2</v>
      </c>
      <c r="C272" s="112"/>
      <c r="D272" s="113" t="s">
        <v>327</v>
      </c>
      <c r="E272" s="112"/>
      <c r="F272" s="113" t="s">
        <v>136</v>
      </c>
    </row>
    <row r="273" spans="1:6" x14ac:dyDescent="0.4">
      <c r="A273" s="116" t="s">
        <v>194</v>
      </c>
      <c r="B273" s="109">
        <v>2</v>
      </c>
      <c r="C273" s="109"/>
      <c r="D273" s="110" t="s">
        <v>328</v>
      </c>
      <c r="E273" s="109"/>
      <c r="F273" s="110" t="s">
        <v>136</v>
      </c>
    </row>
    <row r="274" spans="1:6" ht="24" x14ac:dyDescent="0.4">
      <c r="A274" s="118" t="s">
        <v>101</v>
      </c>
      <c r="B274" s="112"/>
      <c r="C274" s="112"/>
      <c r="D274" s="113"/>
      <c r="E274" s="112"/>
      <c r="F274" s="113"/>
    </row>
    <row r="275" spans="1:6" x14ac:dyDescent="0.4">
      <c r="A275" s="119" t="s">
        <v>102</v>
      </c>
      <c r="B275" s="109"/>
      <c r="C275" s="109">
        <v>5560</v>
      </c>
      <c r="D275" s="110" t="s">
        <v>329</v>
      </c>
      <c r="E275" s="109">
        <v>8</v>
      </c>
      <c r="F275" s="110" t="s">
        <v>136</v>
      </c>
    </row>
    <row r="276" spans="1:6" ht="35.6" x14ac:dyDescent="0.4">
      <c r="A276" s="117" t="s">
        <v>184</v>
      </c>
      <c r="B276" s="112">
        <v>2</v>
      </c>
      <c r="C276" s="112"/>
      <c r="D276" s="113" t="s">
        <v>330</v>
      </c>
      <c r="E276" s="112"/>
      <c r="F276" s="113" t="s">
        <v>323</v>
      </c>
    </row>
    <row r="277" spans="1:6" ht="35.6" x14ac:dyDescent="0.4">
      <c r="A277" s="116" t="s">
        <v>186</v>
      </c>
      <c r="B277" s="109">
        <v>2</v>
      </c>
      <c r="C277" s="109"/>
      <c r="D277" s="110" t="s">
        <v>331</v>
      </c>
      <c r="E277" s="109"/>
      <c r="F277" s="110" t="s">
        <v>151</v>
      </c>
    </row>
    <row r="278" spans="1:6" ht="35.6" x14ac:dyDescent="0.4">
      <c r="A278" s="117" t="s">
        <v>188</v>
      </c>
      <c r="B278" s="112">
        <v>2</v>
      </c>
      <c r="C278" s="112"/>
      <c r="D278" s="113" t="s">
        <v>332</v>
      </c>
      <c r="E278" s="112"/>
      <c r="F278" s="113" t="s">
        <v>151</v>
      </c>
    </row>
    <row r="279" spans="1:6" ht="35.6" x14ac:dyDescent="0.4">
      <c r="A279" s="116" t="s">
        <v>190</v>
      </c>
      <c r="B279" s="109">
        <v>2</v>
      </c>
      <c r="C279" s="109"/>
      <c r="D279" s="110" t="s">
        <v>333</v>
      </c>
      <c r="E279" s="109"/>
      <c r="F279" s="110" t="s">
        <v>136</v>
      </c>
    </row>
    <row r="280" spans="1:6" ht="35.6" x14ac:dyDescent="0.4">
      <c r="A280" s="117" t="s">
        <v>192</v>
      </c>
      <c r="B280" s="112">
        <v>2</v>
      </c>
      <c r="C280" s="112"/>
      <c r="D280" s="113" t="s">
        <v>334</v>
      </c>
      <c r="E280" s="112"/>
      <c r="F280" s="113" t="s">
        <v>136</v>
      </c>
    </row>
    <row r="281" spans="1:6" x14ac:dyDescent="0.4">
      <c r="A281" s="116" t="s">
        <v>194</v>
      </c>
      <c r="B281" s="109">
        <v>2</v>
      </c>
      <c r="C281" s="109"/>
      <c r="D281" s="110" t="s">
        <v>335</v>
      </c>
      <c r="E281" s="109"/>
      <c r="F281" s="110" t="s">
        <v>136</v>
      </c>
    </row>
    <row r="282" spans="1:6" x14ac:dyDescent="0.4">
      <c r="A282" s="115" t="s">
        <v>107</v>
      </c>
      <c r="B282" s="112"/>
      <c r="C282" s="112">
        <v>13</v>
      </c>
      <c r="D282" s="113" t="s">
        <v>336</v>
      </c>
      <c r="E282" s="112"/>
      <c r="F282" s="113"/>
    </row>
    <row r="283" spans="1:6" ht="35.6" x14ac:dyDescent="0.4">
      <c r="A283" s="116" t="s">
        <v>184</v>
      </c>
      <c r="B283" s="109">
        <v>2</v>
      </c>
      <c r="C283" s="109"/>
      <c r="D283" s="110" t="s">
        <v>337</v>
      </c>
      <c r="E283" s="109"/>
      <c r="F283" s="110"/>
    </row>
    <row r="284" spans="1:6" ht="35.6" x14ac:dyDescent="0.4">
      <c r="A284" s="117" t="s">
        <v>186</v>
      </c>
      <c r="B284" s="112">
        <v>2</v>
      </c>
      <c r="C284" s="112"/>
      <c r="D284" s="113" t="s">
        <v>338</v>
      </c>
      <c r="E284" s="112"/>
      <c r="F284" s="113"/>
    </row>
    <row r="285" spans="1:6" ht="35.6" x14ac:dyDescent="0.4">
      <c r="A285" s="116" t="s">
        <v>188</v>
      </c>
      <c r="B285" s="109">
        <v>2</v>
      </c>
      <c r="C285" s="109"/>
      <c r="D285" s="110" t="s">
        <v>337</v>
      </c>
      <c r="E285" s="109"/>
      <c r="F285" s="110"/>
    </row>
    <row r="286" spans="1:6" ht="35.6" x14ac:dyDescent="0.4">
      <c r="A286" s="117" t="s">
        <v>190</v>
      </c>
      <c r="B286" s="112">
        <v>2</v>
      </c>
      <c r="C286" s="112"/>
      <c r="D286" s="113" t="s">
        <v>339</v>
      </c>
      <c r="E286" s="112"/>
      <c r="F286" s="113"/>
    </row>
    <row r="287" spans="1:6" ht="35.6" x14ac:dyDescent="0.4">
      <c r="A287" s="116" t="s">
        <v>192</v>
      </c>
      <c r="B287" s="109">
        <v>2</v>
      </c>
      <c r="C287" s="109"/>
      <c r="D287" s="110" t="s">
        <v>338</v>
      </c>
      <c r="E287" s="109"/>
      <c r="F287" s="110"/>
    </row>
    <row r="288" spans="1:6" x14ac:dyDescent="0.4">
      <c r="A288" s="117" t="s">
        <v>194</v>
      </c>
      <c r="B288" s="112">
        <v>2</v>
      </c>
      <c r="C288" s="112"/>
      <c r="D288" s="113" t="s">
        <v>340</v>
      </c>
      <c r="E288" s="112"/>
      <c r="F288" s="113"/>
    </row>
    <row r="289" spans="1:6" x14ac:dyDescent="0.4">
      <c r="A289" s="119" t="s">
        <v>112</v>
      </c>
      <c r="B289" s="109"/>
      <c r="C289" s="109">
        <v>2</v>
      </c>
      <c r="D289" s="110" t="s">
        <v>151</v>
      </c>
      <c r="E289" s="109"/>
      <c r="F289" s="110"/>
    </row>
    <row r="290" spans="1:6" ht="35.6" x14ac:dyDescent="0.4">
      <c r="A290" s="117" t="s">
        <v>184</v>
      </c>
      <c r="B290" s="112">
        <v>2</v>
      </c>
      <c r="C290" s="112"/>
      <c r="D290" s="113" t="s">
        <v>119</v>
      </c>
      <c r="E290" s="112"/>
      <c r="F290" s="113"/>
    </row>
    <row r="291" spans="1:6" ht="35.6" x14ac:dyDescent="0.4">
      <c r="A291" s="116" t="s">
        <v>186</v>
      </c>
      <c r="B291" s="109">
        <v>2</v>
      </c>
      <c r="C291" s="109"/>
      <c r="D291" s="110" t="s">
        <v>199</v>
      </c>
      <c r="E291" s="109"/>
      <c r="F291" s="110"/>
    </row>
    <row r="292" spans="1:6" ht="35.6" x14ac:dyDescent="0.4">
      <c r="A292" s="117" t="s">
        <v>188</v>
      </c>
      <c r="B292" s="112">
        <v>2</v>
      </c>
      <c r="C292" s="112"/>
      <c r="D292" s="113" t="s">
        <v>199</v>
      </c>
      <c r="E292" s="112"/>
      <c r="F292" s="113"/>
    </row>
    <row r="293" spans="1:6" ht="35.6" x14ac:dyDescent="0.4">
      <c r="A293" s="116" t="s">
        <v>190</v>
      </c>
      <c r="B293" s="109">
        <v>2</v>
      </c>
      <c r="C293" s="109"/>
      <c r="D293" s="110" t="s">
        <v>151</v>
      </c>
      <c r="E293" s="109"/>
      <c r="F293" s="110"/>
    </row>
    <row r="294" spans="1:6" ht="35.6" x14ac:dyDescent="0.4">
      <c r="A294" s="117" t="s">
        <v>192</v>
      </c>
      <c r="B294" s="112">
        <v>2</v>
      </c>
      <c r="C294" s="112"/>
      <c r="D294" s="113" t="s">
        <v>119</v>
      </c>
      <c r="E294" s="112"/>
      <c r="F294" s="113"/>
    </row>
    <row r="295" spans="1:6" x14ac:dyDescent="0.4">
      <c r="A295" s="116" t="s">
        <v>194</v>
      </c>
      <c r="B295" s="109">
        <v>2</v>
      </c>
      <c r="C295" s="109"/>
      <c r="D295" s="110" t="s">
        <v>119</v>
      </c>
      <c r="E295" s="109"/>
      <c r="F295" s="110"/>
    </row>
    <row r="296" spans="1:6" x14ac:dyDescent="0.4">
      <c r="A296" s="115" t="s">
        <v>117</v>
      </c>
      <c r="B296" s="112"/>
      <c r="C296" s="112">
        <v>3</v>
      </c>
      <c r="D296" s="113" t="s">
        <v>119</v>
      </c>
      <c r="E296" s="112"/>
      <c r="F296" s="113"/>
    </row>
    <row r="297" spans="1:6" ht="35.6" x14ac:dyDescent="0.4">
      <c r="A297" s="116" t="s">
        <v>184</v>
      </c>
      <c r="B297" s="109">
        <v>2</v>
      </c>
      <c r="C297" s="109"/>
      <c r="D297" s="110" t="s">
        <v>151</v>
      </c>
      <c r="E297" s="109"/>
      <c r="F297" s="110"/>
    </row>
    <row r="298" spans="1:6" ht="35.6" x14ac:dyDescent="0.4">
      <c r="A298" s="117" t="s">
        <v>186</v>
      </c>
      <c r="B298" s="112">
        <v>2</v>
      </c>
      <c r="C298" s="112"/>
      <c r="D298" s="113" t="s">
        <v>151</v>
      </c>
      <c r="E298" s="112"/>
      <c r="F298" s="113"/>
    </row>
    <row r="299" spans="1:6" ht="35.6" x14ac:dyDescent="0.4">
      <c r="A299" s="116" t="s">
        <v>188</v>
      </c>
      <c r="B299" s="109">
        <v>2</v>
      </c>
      <c r="C299" s="109"/>
      <c r="D299" s="110" t="s">
        <v>151</v>
      </c>
      <c r="E299" s="109"/>
      <c r="F299" s="110"/>
    </row>
    <row r="300" spans="1:6" ht="35.6" x14ac:dyDescent="0.4">
      <c r="A300" s="117" t="s">
        <v>190</v>
      </c>
      <c r="B300" s="112">
        <v>2</v>
      </c>
      <c r="C300" s="112"/>
      <c r="D300" s="113" t="s">
        <v>151</v>
      </c>
      <c r="E300" s="112"/>
      <c r="F300" s="113"/>
    </row>
    <row r="301" spans="1:6" ht="35.6" x14ac:dyDescent="0.4">
      <c r="A301" s="116" t="s">
        <v>192</v>
      </c>
      <c r="B301" s="109">
        <v>2</v>
      </c>
      <c r="C301" s="109"/>
      <c r="D301" s="110" t="s">
        <v>151</v>
      </c>
      <c r="E301" s="109"/>
      <c r="F301" s="110"/>
    </row>
    <row r="302" spans="1:6" x14ac:dyDescent="0.4">
      <c r="A302" s="117" t="s">
        <v>194</v>
      </c>
      <c r="B302" s="112">
        <v>2</v>
      </c>
      <c r="C302" s="112"/>
      <c r="D302" s="113" t="s">
        <v>151</v>
      </c>
      <c r="E302" s="112"/>
      <c r="F302" s="113"/>
    </row>
    <row r="303" spans="1:6" ht="35.6" x14ac:dyDescent="0.4">
      <c r="A303" s="120" t="s">
        <v>200</v>
      </c>
      <c r="B303" s="109"/>
      <c r="C303" s="109"/>
      <c r="D303" s="110"/>
      <c r="E303" s="109"/>
      <c r="F303" s="110"/>
    </row>
    <row r="304" spans="1:6" x14ac:dyDescent="0.4">
      <c r="A304" s="118" t="s">
        <v>17</v>
      </c>
      <c r="B304" s="112"/>
      <c r="C304" s="112"/>
      <c r="D304" s="113"/>
      <c r="E304" s="112"/>
      <c r="F304" s="113"/>
    </row>
    <row r="305" spans="1:6" x14ac:dyDescent="0.4">
      <c r="A305" s="119" t="s">
        <v>17</v>
      </c>
      <c r="B305" s="109"/>
      <c r="C305" s="109">
        <v>5948</v>
      </c>
      <c r="D305" s="110" t="s">
        <v>341</v>
      </c>
      <c r="E305" s="109">
        <v>11</v>
      </c>
      <c r="F305" s="110" t="s">
        <v>342</v>
      </c>
    </row>
    <row r="306" spans="1:6" ht="35.6" x14ac:dyDescent="0.4">
      <c r="A306" s="117" t="s">
        <v>203</v>
      </c>
      <c r="B306" s="112" t="s">
        <v>395</v>
      </c>
      <c r="C306" s="112"/>
      <c r="D306" s="113" t="s">
        <v>343</v>
      </c>
      <c r="E306" s="112"/>
      <c r="F306" s="113" t="s">
        <v>344</v>
      </c>
    </row>
    <row r="307" spans="1:6" ht="35.6" x14ac:dyDescent="0.4">
      <c r="A307" s="116" t="s">
        <v>207</v>
      </c>
      <c r="B307" s="109" t="s">
        <v>396</v>
      </c>
      <c r="C307" s="109"/>
      <c r="D307" s="110" t="s">
        <v>345</v>
      </c>
      <c r="E307" s="109"/>
      <c r="F307" s="110" t="s">
        <v>346</v>
      </c>
    </row>
    <row r="308" spans="1:6" ht="35.6" x14ac:dyDescent="0.4">
      <c r="A308" s="117" t="s">
        <v>210</v>
      </c>
      <c r="B308" s="112" t="s">
        <v>211</v>
      </c>
      <c r="C308" s="112"/>
      <c r="D308" s="113" t="s">
        <v>347</v>
      </c>
      <c r="E308" s="112"/>
      <c r="F308" s="113" t="s">
        <v>348</v>
      </c>
    </row>
    <row r="309" spans="1:6" ht="24" x14ac:dyDescent="0.4">
      <c r="A309" s="114" t="s">
        <v>101</v>
      </c>
      <c r="B309" s="109"/>
      <c r="C309" s="109"/>
      <c r="D309" s="110"/>
      <c r="E309" s="109"/>
      <c r="F309" s="110"/>
    </row>
    <row r="310" spans="1:6" x14ac:dyDescent="0.4">
      <c r="A310" s="115" t="s">
        <v>102</v>
      </c>
      <c r="B310" s="112"/>
      <c r="C310" s="112">
        <v>5189</v>
      </c>
      <c r="D310" s="113" t="s">
        <v>349</v>
      </c>
      <c r="E310" s="112">
        <v>6</v>
      </c>
      <c r="F310" s="113" t="s">
        <v>140</v>
      </c>
    </row>
    <row r="311" spans="1:6" ht="35.6" x14ac:dyDescent="0.4">
      <c r="A311" s="116" t="s">
        <v>203</v>
      </c>
      <c r="B311" s="109" t="s">
        <v>395</v>
      </c>
      <c r="C311" s="109"/>
      <c r="D311" s="110" t="s">
        <v>350</v>
      </c>
      <c r="E311" s="109"/>
      <c r="F311" s="110" t="s">
        <v>351</v>
      </c>
    </row>
    <row r="312" spans="1:6" ht="35.6" x14ac:dyDescent="0.4">
      <c r="A312" s="117" t="s">
        <v>207</v>
      </c>
      <c r="B312" s="112" t="s">
        <v>396</v>
      </c>
      <c r="C312" s="112"/>
      <c r="D312" s="113" t="s">
        <v>352</v>
      </c>
      <c r="E312" s="112"/>
      <c r="F312" s="113" t="s">
        <v>353</v>
      </c>
    </row>
    <row r="313" spans="1:6" ht="35.6" x14ac:dyDescent="0.4">
      <c r="A313" s="116" t="s">
        <v>210</v>
      </c>
      <c r="B313" s="109" t="s">
        <v>211</v>
      </c>
      <c r="C313" s="109"/>
      <c r="D313" s="110" t="s">
        <v>354</v>
      </c>
      <c r="E313" s="109"/>
      <c r="F313" s="110" t="s">
        <v>181</v>
      </c>
    </row>
    <row r="314" spans="1:6" x14ac:dyDescent="0.4">
      <c r="A314" s="115" t="s">
        <v>107</v>
      </c>
      <c r="B314" s="112"/>
      <c r="C314" s="112">
        <v>672</v>
      </c>
      <c r="D314" s="113" t="s">
        <v>355</v>
      </c>
      <c r="E314" s="112">
        <v>2</v>
      </c>
      <c r="F314" s="113" t="s">
        <v>149</v>
      </c>
    </row>
    <row r="315" spans="1:6" ht="35.6" x14ac:dyDescent="0.4">
      <c r="A315" s="116" t="s">
        <v>203</v>
      </c>
      <c r="B315" s="109" t="s">
        <v>395</v>
      </c>
      <c r="C315" s="109"/>
      <c r="D315" s="110" t="s">
        <v>356</v>
      </c>
      <c r="E315" s="109"/>
      <c r="F315" s="110" t="s">
        <v>199</v>
      </c>
    </row>
    <row r="316" spans="1:6" ht="35.6" x14ac:dyDescent="0.4">
      <c r="A316" s="117" t="s">
        <v>207</v>
      </c>
      <c r="B316" s="112" t="s">
        <v>396</v>
      </c>
      <c r="C316" s="112"/>
      <c r="D316" s="113" t="s">
        <v>357</v>
      </c>
      <c r="E316" s="112"/>
      <c r="F316" s="113" t="s">
        <v>358</v>
      </c>
    </row>
    <row r="317" spans="1:6" ht="35.6" x14ac:dyDescent="0.4">
      <c r="A317" s="116" t="s">
        <v>210</v>
      </c>
      <c r="B317" s="109" t="s">
        <v>211</v>
      </c>
      <c r="C317" s="109"/>
      <c r="D317" s="110" t="s">
        <v>359</v>
      </c>
      <c r="E317" s="109"/>
      <c r="F317" s="110" t="s">
        <v>151</v>
      </c>
    </row>
    <row r="318" spans="1:6" x14ac:dyDescent="0.4">
      <c r="A318" s="115" t="s">
        <v>112</v>
      </c>
      <c r="B318" s="112"/>
      <c r="C318" s="112">
        <v>74</v>
      </c>
      <c r="D318" s="113" t="s">
        <v>360</v>
      </c>
      <c r="E318" s="112">
        <v>3</v>
      </c>
      <c r="F318" s="113" t="s">
        <v>118</v>
      </c>
    </row>
    <row r="319" spans="1:6" ht="35.6" x14ac:dyDescent="0.4">
      <c r="A319" s="116" t="s">
        <v>203</v>
      </c>
      <c r="B319" s="109" t="s">
        <v>395</v>
      </c>
      <c r="C319" s="109"/>
      <c r="D319" s="110" t="s">
        <v>361</v>
      </c>
      <c r="E319" s="109"/>
      <c r="F319" s="110" t="s">
        <v>151</v>
      </c>
    </row>
    <row r="320" spans="1:6" ht="35.6" x14ac:dyDescent="0.4">
      <c r="A320" s="117" t="s">
        <v>207</v>
      </c>
      <c r="B320" s="112" t="s">
        <v>396</v>
      </c>
      <c r="C320" s="112"/>
      <c r="D320" s="113" t="s">
        <v>362</v>
      </c>
      <c r="E320" s="112"/>
      <c r="F320" s="113" t="s">
        <v>119</v>
      </c>
    </row>
    <row r="321" spans="1:6" ht="35.6" x14ac:dyDescent="0.4">
      <c r="A321" s="116" t="s">
        <v>210</v>
      </c>
      <c r="B321" s="109" t="s">
        <v>211</v>
      </c>
      <c r="C321" s="109"/>
      <c r="D321" s="110" t="s">
        <v>363</v>
      </c>
      <c r="E321" s="109"/>
      <c r="F321" s="110" t="s">
        <v>151</v>
      </c>
    </row>
    <row r="322" spans="1:6" x14ac:dyDescent="0.4">
      <c r="A322" s="115" t="s">
        <v>117</v>
      </c>
      <c r="B322" s="112"/>
      <c r="C322" s="112">
        <v>13</v>
      </c>
      <c r="D322" s="113" t="s">
        <v>364</v>
      </c>
      <c r="E322" s="112"/>
      <c r="F322" s="113"/>
    </row>
    <row r="323" spans="1:6" ht="35.6" x14ac:dyDescent="0.4">
      <c r="A323" s="116" t="s">
        <v>203</v>
      </c>
      <c r="B323" s="109" t="s">
        <v>395</v>
      </c>
      <c r="C323" s="109"/>
      <c r="D323" s="110" t="s">
        <v>143</v>
      </c>
      <c r="E323" s="109"/>
      <c r="F323" s="110"/>
    </row>
    <row r="324" spans="1:6" ht="35.6" x14ac:dyDescent="0.4">
      <c r="A324" s="117" t="s">
        <v>207</v>
      </c>
      <c r="B324" s="112" t="s">
        <v>396</v>
      </c>
      <c r="C324" s="112"/>
      <c r="D324" s="113" t="s">
        <v>149</v>
      </c>
      <c r="E324" s="112"/>
      <c r="F324" s="113"/>
    </row>
    <row r="325" spans="1:6" ht="35.6" x14ac:dyDescent="0.4">
      <c r="A325" s="116" t="s">
        <v>210</v>
      </c>
      <c r="B325" s="109" t="s">
        <v>211</v>
      </c>
      <c r="C325" s="109"/>
      <c r="D325" s="110" t="s">
        <v>136</v>
      </c>
      <c r="E325" s="109"/>
      <c r="F325" s="110"/>
    </row>
    <row r="326" spans="1:6" ht="24" x14ac:dyDescent="0.4">
      <c r="A326" s="111" t="s">
        <v>231</v>
      </c>
      <c r="B326" s="112"/>
      <c r="C326" s="112"/>
      <c r="D326" s="113"/>
      <c r="E326" s="112"/>
      <c r="F326" s="113"/>
    </row>
    <row r="327" spans="1:6" x14ac:dyDescent="0.4">
      <c r="A327" s="114" t="s">
        <v>17</v>
      </c>
      <c r="B327" s="109"/>
      <c r="C327" s="109"/>
      <c r="D327" s="110"/>
      <c r="E327" s="109"/>
      <c r="F327" s="110"/>
    </row>
    <row r="328" spans="1:6" x14ac:dyDescent="0.4">
      <c r="A328" s="115" t="s">
        <v>17</v>
      </c>
      <c r="B328" s="112"/>
      <c r="C328" s="112">
        <v>5564</v>
      </c>
      <c r="D328" s="113" t="s">
        <v>365</v>
      </c>
      <c r="E328" s="112">
        <v>8</v>
      </c>
      <c r="F328" s="113" t="s">
        <v>276</v>
      </c>
    </row>
    <row r="329" spans="1:6" ht="35.6" x14ac:dyDescent="0.4">
      <c r="A329" s="116" t="s">
        <v>91</v>
      </c>
      <c r="B329" s="109" t="s">
        <v>397</v>
      </c>
      <c r="C329" s="109"/>
      <c r="D329" s="110" t="s">
        <v>366</v>
      </c>
      <c r="E329" s="109"/>
      <c r="F329" s="110" t="s">
        <v>367</v>
      </c>
    </row>
    <row r="330" spans="1:6" ht="24" x14ac:dyDescent="0.4">
      <c r="A330" s="117" t="s">
        <v>94</v>
      </c>
      <c r="B330" s="112" t="s">
        <v>236</v>
      </c>
      <c r="C330" s="112"/>
      <c r="D330" s="113" t="s">
        <v>368</v>
      </c>
      <c r="E330" s="112"/>
      <c r="F330" s="113" t="s">
        <v>128</v>
      </c>
    </row>
    <row r="331" spans="1:6" ht="35.6" x14ac:dyDescent="0.4">
      <c r="A331" s="116" t="s">
        <v>98</v>
      </c>
      <c r="B331" s="109" t="s">
        <v>236</v>
      </c>
      <c r="C331" s="109"/>
      <c r="D331" s="110" t="s">
        <v>147</v>
      </c>
      <c r="E331" s="109"/>
      <c r="F331" s="110" t="s">
        <v>136</v>
      </c>
    </row>
    <row r="332" spans="1:6" ht="24" x14ac:dyDescent="0.4">
      <c r="A332" s="117" t="s">
        <v>129</v>
      </c>
      <c r="B332" s="112" t="s">
        <v>240</v>
      </c>
      <c r="C332" s="112"/>
      <c r="D332" s="113" t="s">
        <v>369</v>
      </c>
      <c r="E332" s="112"/>
      <c r="F332" s="113" t="s">
        <v>367</v>
      </c>
    </row>
    <row r="333" spans="1:6" ht="24" x14ac:dyDescent="0.4">
      <c r="A333" s="116" t="s">
        <v>133</v>
      </c>
      <c r="B333" s="109" t="s">
        <v>240</v>
      </c>
      <c r="C333" s="109"/>
      <c r="D333" s="110" t="s">
        <v>370</v>
      </c>
      <c r="E333" s="109"/>
      <c r="F333" s="110" t="s">
        <v>136</v>
      </c>
    </row>
    <row r="334" spans="1:6" ht="24" x14ac:dyDescent="0.4">
      <c r="A334" s="117" t="s">
        <v>137</v>
      </c>
      <c r="B334" s="112" t="s">
        <v>240</v>
      </c>
      <c r="C334" s="112"/>
      <c r="D334" s="113" t="s">
        <v>371</v>
      </c>
      <c r="E334" s="112"/>
      <c r="F334" s="113" t="s">
        <v>372</v>
      </c>
    </row>
    <row r="335" spans="1:6" x14ac:dyDescent="0.4">
      <c r="A335" s="116" t="s">
        <v>164</v>
      </c>
      <c r="B335" s="109" t="s">
        <v>236</v>
      </c>
      <c r="C335" s="109"/>
      <c r="D335" s="110" t="s">
        <v>286</v>
      </c>
      <c r="E335" s="109"/>
      <c r="F335" s="110" t="s">
        <v>151</v>
      </c>
    </row>
    <row r="336" spans="1:6" ht="24" x14ac:dyDescent="0.4">
      <c r="A336" s="117" t="s">
        <v>166</v>
      </c>
      <c r="B336" s="112" t="s">
        <v>398</v>
      </c>
      <c r="C336" s="112"/>
      <c r="D336" s="113" t="s">
        <v>259</v>
      </c>
      <c r="E336" s="112"/>
      <c r="F336" s="113" t="s">
        <v>193</v>
      </c>
    </row>
    <row r="337" spans="1:6" ht="24" x14ac:dyDescent="0.4">
      <c r="A337" s="116" t="s">
        <v>169</v>
      </c>
      <c r="B337" s="109" t="s">
        <v>240</v>
      </c>
      <c r="C337" s="109"/>
      <c r="D337" s="110" t="s">
        <v>373</v>
      </c>
      <c r="E337" s="109"/>
      <c r="F337" s="110" t="s">
        <v>151</v>
      </c>
    </row>
    <row r="338" spans="1:6" ht="35.6" x14ac:dyDescent="0.4">
      <c r="A338" s="117" t="s">
        <v>203</v>
      </c>
      <c r="B338" s="112" t="s">
        <v>247</v>
      </c>
      <c r="C338" s="112"/>
      <c r="D338" s="113" t="s">
        <v>374</v>
      </c>
      <c r="E338" s="112"/>
      <c r="F338" s="113" t="s">
        <v>151</v>
      </c>
    </row>
    <row r="339" spans="1:6" ht="35.6" x14ac:dyDescent="0.4">
      <c r="A339" s="116" t="s">
        <v>207</v>
      </c>
      <c r="B339" s="109" t="s">
        <v>238</v>
      </c>
      <c r="C339" s="109"/>
      <c r="D339" s="110" t="s">
        <v>375</v>
      </c>
      <c r="E339" s="109"/>
      <c r="F339" s="110" t="s">
        <v>376</v>
      </c>
    </row>
    <row r="340" spans="1:6" ht="35.6" x14ac:dyDescent="0.4">
      <c r="A340" s="117" t="s">
        <v>210</v>
      </c>
      <c r="B340" s="112" t="s">
        <v>248</v>
      </c>
      <c r="C340" s="112"/>
      <c r="D340" s="113" t="s">
        <v>377</v>
      </c>
      <c r="E340" s="112"/>
      <c r="F340" s="113" t="s">
        <v>140</v>
      </c>
    </row>
    <row r="341" spans="1:6" ht="24" x14ac:dyDescent="0.4">
      <c r="A341" s="114" t="s">
        <v>101</v>
      </c>
      <c r="B341" s="109"/>
      <c r="C341" s="109"/>
      <c r="D341" s="110"/>
      <c r="E341" s="109"/>
      <c r="F341" s="110"/>
    </row>
    <row r="342" spans="1:6" x14ac:dyDescent="0.4">
      <c r="A342" s="115" t="s">
        <v>102</v>
      </c>
      <c r="B342" s="112"/>
      <c r="C342" s="112">
        <v>5540</v>
      </c>
      <c r="D342" s="113" t="s">
        <v>378</v>
      </c>
      <c r="E342" s="112">
        <v>8</v>
      </c>
      <c r="F342" s="113" t="s">
        <v>276</v>
      </c>
    </row>
    <row r="343" spans="1:6" ht="35.6" x14ac:dyDescent="0.4">
      <c r="A343" s="116" t="s">
        <v>91</v>
      </c>
      <c r="B343" s="109" t="s">
        <v>397</v>
      </c>
      <c r="C343" s="109"/>
      <c r="D343" s="110" t="s">
        <v>255</v>
      </c>
      <c r="E343" s="109"/>
      <c r="F343" s="110" t="s">
        <v>367</v>
      </c>
    </row>
    <row r="344" spans="1:6" ht="24" x14ac:dyDescent="0.4">
      <c r="A344" s="117" t="s">
        <v>94</v>
      </c>
      <c r="B344" s="112" t="s">
        <v>236</v>
      </c>
      <c r="C344" s="112"/>
      <c r="D344" s="113" t="s">
        <v>351</v>
      </c>
      <c r="E344" s="112"/>
      <c r="F344" s="113" t="s">
        <v>128</v>
      </c>
    </row>
    <row r="345" spans="1:6" ht="35.6" x14ac:dyDescent="0.4">
      <c r="A345" s="116" t="s">
        <v>98</v>
      </c>
      <c r="B345" s="109" t="s">
        <v>236</v>
      </c>
      <c r="C345" s="109"/>
      <c r="D345" s="110" t="s">
        <v>379</v>
      </c>
      <c r="E345" s="109"/>
      <c r="F345" s="110" t="s">
        <v>136</v>
      </c>
    </row>
    <row r="346" spans="1:6" ht="24" x14ac:dyDescent="0.4">
      <c r="A346" s="117" t="s">
        <v>129</v>
      </c>
      <c r="B346" s="112" t="s">
        <v>240</v>
      </c>
      <c r="C346" s="112"/>
      <c r="D346" s="113" t="s">
        <v>380</v>
      </c>
      <c r="E346" s="112"/>
      <c r="F346" s="113" t="s">
        <v>367</v>
      </c>
    </row>
    <row r="347" spans="1:6" ht="24" x14ac:dyDescent="0.4">
      <c r="A347" s="116" t="s">
        <v>133</v>
      </c>
      <c r="B347" s="109" t="s">
        <v>240</v>
      </c>
      <c r="C347" s="109"/>
      <c r="D347" s="110" t="s">
        <v>381</v>
      </c>
      <c r="E347" s="109"/>
      <c r="F347" s="110" t="s">
        <v>136</v>
      </c>
    </row>
    <row r="348" spans="1:6" ht="24" x14ac:dyDescent="0.4">
      <c r="A348" s="117" t="s">
        <v>137</v>
      </c>
      <c r="B348" s="112" t="s">
        <v>240</v>
      </c>
      <c r="C348" s="112"/>
      <c r="D348" s="113" t="s">
        <v>382</v>
      </c>
      <c r="E348" s="112"/>
      <c r="F348" s="113" t="s">
        <v>372</v>
      </c>
    </row>
    <row r="349" spans="1:6" x14ac:dyDescent="0.4">
      <c r="A349" s="116" t="s">
        <v>164</v>
      </c>
      <c r="B349" s="109" t="s">
        <v>236</v>
      </c>
      <c r="C349" s="109"/>
      <c r="D349" s="110" t="s">
        <v>383</v>
      </c>
      <c r="E349" s="109"/>
      <c r="F349" s="110" t="s">
        <v>151</v>
      </c>
    </row>
    <row r="350" spans="1:6" ht="24" x14ac:dyDescent="0.4">
      <c r="A350" s="117" t="s">
        <v>166</v>
      </c>
      <c r="B350" s="112" t="s">
        <v>398</v>
      </c>
      <c r="C350" s="112"/>
      <c r="D350" s="113" t="s">
        <v>384</v>
      </c>
      <c r="E350" s="112"/>
      <c r="F350" s="113" t="s">
        <v>193</v>
      </c>
    </row>
    <row r="351" spans="1:6" ht="24" x14ac:dyDescent="0.4">
      <c r="A351" s="116" t="s">
        <v>169</v>
      </c>
      <c r="B351" s="109" t="s">
        <v>240</v>
      </c>
      <c r="C351" s="109"/>
      <c r="D351" s="110" t="s">
        <v>385</v>
      </c>
      <c r="E351" s="109"/>
      <c r="F351" s="110" t="s">
        <v>151</v>
      </c>
    </row>
    <row r="352" spans="1:6" ht="35.6" x14ac:dyDescent="0.4">
      <c r="A352" s="117" t="s">
        <v>203</v>
      </c>
      <c r="B352" s="112" t="s">
        <v>247</v>
      </c>
      <c r="C352" s="112"/>
      <c r="D352" s="113" t="s">
        <v>374</v>
      </c>
      <c r="E352" s="112"/>
      <c r="F352" s="113" t="s">
        <v>151</v>
      </c>
    </row>
    <row r="353" spans="1:6" ht="35.6" x14ac:dyDescent="0.4">
      <c r="A353" s="116" t="s">
        <v>207</v>
      </c>
      <c r="B353" s="109" t="s">
        <v>238</v>
      </c>
      <c r="C353" s="109"/>
      <c r="D353" s="110" t="s">
        <v>386</v>
      </c>
      <c r="E353" s="109"/>
      <c r="F353" s="110" t="s">
        <v>376</v>
      </c>
    </row>
    <row r="354" spans="1:6" ht="35.6" x14ac:dyDescent="0.4">
      <c r="A354" s="117" t="s">
        <v>210</v>
      </c>
      <c r="B354" s="112" t="s">
        <v>248</v>
      </c>
      <c r="C354" s="112"/>
      <c r="D354" s="113" t="s">
        <v>256</v>
      </c>
      <c r="E354" s="112"/>
      <c r="F354" s="113" t="s">
        <v>140</v>
      </c>
    </row>
    <row r="355" spans="1:6" x14ac:dyDescent="0.4">
      <c r="A355" s="119" t="s">
        <v>107</v>
      </c>
      <c r="B355" s="109"/>
      <c r="C355" s="109">
        <v>18</v>
      </c>
      <c r="D355" s="110" t="s">
        <v>149</v>
      </c>
      <c r="E355" s="109"/>
      <c r="F355" s="110"/>
    </row>
    <row r="356" spans="1:6" ht="35.6" x14ac:dyDescent="0.4">
      <c r="A356" s="117" t="s">
        <v>91</v>
      </c>
      <c r="B356" s="112" t="s">
        <v>397</v>
      </c>
      <c r="C356" s="112"/>
      <c r="D356" s="113" t="s">
        <v>339</v>
      </c>
      <c r="E356" s="112"/>
      <c r="F356" s="113"/>
    </row>
    <row r="357" spans="1:6" ht="24" x14ac:dyDescent="0.4">
      <c r="A357" s="116" t="s">
        <v>94</v>
      </c>
      <c r="B357" s="109" t="s">
        <v>236</v>
      </c>
      <c r="C357" s="109"/>
      <c r="D357" s="110" t="s">
        <v>199</v>
      </c>
      <c r="E357" s="109"/>
      <c r="F357" s="110"/>
    </row>
    <row r="358" spans="1:6" ht="35.6" x14ac:dyDescent="0.4">
      <c r="A358" s="117" t="s">
        <v>98</v>
      </c>
      <c r="B358" s="112" t="s">
        <v>236</v>
      </c>
      <c r="C358" s="112"/>
      <c r="D358" s="113" t="s">
        <v>387</v>
      </c>
      <c r="E358" s="112"/>
      <c r="F358" s="113"/>
    </row>
    <row r="359" spans="1:6" ht="24" x14ac:dyDescent="0.4">
      <c r="A359" s="116" t="s">
        <v>129</v>
      </c>
      <c r="B359" s="109" t="s">
        <v>240</v>
      </c>
      <c r="C359" s="109"/>
      <c r="D359" s="110" t="s">
        <v>388</v>
      </c>
      <c r="E359" s="109"/>
      <c r="F359" s="110"/>
    </row>
    <row r="360" spans="1:6" ht="24" x14ac:dyDescent="0.4">
      <c r="A360" s="117" t="s">
        <v>133</v>
      </c>
      <c r="B360" s="112" t="s">
        <v>240</v>
      </c>
      <c r="C360" s="112"/>
      <c r="D360" s="113" t="s">
        <v>311</v>
      </c>
      <c r="E360" s="112"/>
      <c r="F360" s="113"/>
    </row>
    <row r="361" spans="1:6" ht="24" x14ac:dyDescent="0.4">
      <c r="A361" s="116" t="s">
        <v>137</v>
      </c>
      <c r="B361" s="109" t="s">
        <v>240</v>
      </c>
      <c r="C361" s="109"/>
      <c r="D361" s="110" t="s">
        <v>340</v>
      </c>
      <c r="E361" s="109"/>
      <c r="F361" s="110"/>
    </row>
    <row r="362" spans="1:6" x14ac:dyDescent="0.4">
      <c r="A362" s="117" t="s">
        <v>164</v>
      </c>
      <c r="B362" s="112" t="s">
        <v>236</v>
      </c>
      <c r="C362" s="112"/>
      <c r="D362" s="113" t="s">
        <v>214</v>
      </c>
      <c r="E362" s="112"/>
      <c r="F362" s="113"/>
    </row>
    <row r="363" spans="1:6" ht="24" x14ac:dyDescent="0.4">
      <c r="A363" s="116" t="s">
        <v>166</v>
      </c>
      <c r="B363" s="109" t="s">
        <v>398</v>
      </c>
      <c r="C363" s="109"/>
      <c r="D363" s="110" t="s">
        <v>389</v>
      </c>
      <c r="E363" s="109"/>
      <c r="F363" s="110"/>
    </row>
    <row r="364" spans="1:6" ht="24" x14ac:dyDescent="0.4">
      <c r="A364" s="117" t="s">
        <v>169</v>
      </c>
      <c r="B364" s="112" t="s">
        <v>240</v>
      </c>
      <c r="C364" s="112"/>
      <c r="D364" s="113" t="s">
        <v>390</v>
      </c>
      <c r="E364" s="112"/>
      <c r="F364" s="113"/>
    </row>
    <row r="365" spans="1:6" ht="35.6" x14ac:dyDescent="0.4">
      <c r="A365" s="116" t="s">
        <v>203</v>
      </c>
      <c r="B365" s="109" t="s">
        <v>247</v>
      </c>
      <c r="C365" s="109"/>
      <c r="D365" s="110" t="s">
        <v>391</v>
      </c>
      <c r="E365" s="109"/>
      <c r="F365" s="110"/>
    </row>
    <row r="366" spans="1:6" ht="35.6" x14ac:dyDescent="0.4">
      <c r="A366" s="117" t="s">
        <v>207</v>
      </c>
      <c r="B366" s="112" t="s">
        <v>238</v>
      </c>
      <c r="C366" s="112"/>
      <c r="D366" s="113" t="s">
        <v>392</v>
      </c>
      <c r="E366" s="112"/>
      <c r="F366" s="113"/>
    </row>
    <row r="367" spans="1:6" ht="35.6" x14ac:dyDescent="0.4">
      <c r="A367" s="116" t="s">
        <v>210</v>
      </c>
      <c r="B367" s="109" t="s">
        <v>248</v>
      </c>
      <c r="C367" s="109"/>
      <c r="D367" s="110" t="s">
        <v>393</v>
      </c>
      <c r="E367" s="109"/>
      <c r="F367" s="110"/>
    </row>
    <row r="368" spans="1:6" x14ac:dyDescent="0.4">
      <c r="A368" s="115" t="s">
        <v>112</v>
      </c>
      <c r="B368" s="112"/>
      <c r="C368" s="112">
        <v>6</v>
      </c>
      <c r="D368" s="113" t="s">
        <v>287</v>
      </c>
      <c r="E368" s="112"/>
      <c r="F368" s="113"/>
    </row>
    <row r="369" spans="1:6" ht="35.6" x14ac:dyDescent="0.4">
      <c r="A369" s="116" t="s">
        <v>91</v>
      </c>
      <c r="B369" s="109" t="s">
        <v>397</v>
      </c>
      <c r="C369" s="109"/>
      <c r="D369" s="110" t="s">
        <v>159</v>
      </c>
      <c r="E369" s="109"/>
      <c r="F369" s="110"/>
    </row>
    <row r="370" spans="1:6" ht="24" x14ac:dyDescent="0.4">
      <c r="A370" s="117" t="s">
        <v>94</v>
      </c>
      <c r="B370" s="112" t="s">
        <v>236</v>
      </c>
      <c r="C370" s="112"/>
      <c r="D370" s="113" t="s">
        <v>151</v>
      </c>
      <c r="E370" s="112"/>
      <c r="F370" s="113"/>
    </row>
    <row r="371" spans="1:6" ht="35.6" x14ac:dyDescent="0.4">
      <c r="A371" s="116" t="s">
        <v>98</v>
      </c>
      <c r="B371" s="109" t="s">
        <v>236</v>
      </c>
      <c r="C371" s="109"/>
      <c r="D371" s="110" t="s">
        <v>199</v>
      </c>
      <c r="E371" s="109"/>
      <c r="F371" s="110"/>
    </row>
    <row r="372" spans="1:6" ht="24" x14ac:dyDescent="0.4">
      <c r="A372" s="117" t="s">
        <v>129</v>
      </c>
      <c r="B372" s="112" t="s">
        <v>240</v>
      </c>
      <c r="C372" s="112"/>
      <c r="D372" s="113" t="s">
        <v>124</v>
      </c>
      <c r="E372" s="112"/>
      <c r="F372" s="113"/>
    </row>
    <row r="373" spans="1:6" ht="24" x14ac:dyDescent="0.4">
      <c r="A373" s="116" t="s">
        <v>133</v>
      </c>
      <c r="B373" s="109" t="s">
        <v>240</v>
      </c>
      <c r="C373" s="109"/>
      <c r="D373" s="110" t="s">
        <v>119</v>
      </c>
      <c r="E373" s="109"/>
      <c r="F373" s="110"/>
    </row>
    <row r="374" spans="1:6" ht="24" x14ac:dyDescent="0.4">
      <c r="A374" s="117" t="s">
        <v>137</v>
      </c>
      <c r="B374" s="112" t="s">
        <v>240</v>
      </c>
      <c r="C374" s="112"/>
      <c r="D374" s="113" t="s">
        <v>151</v>
      </c>
      <c r="E374" s="112"/>
      <c r="F374" s="113"/>
    </row>
    <row r="375" spans="1:6" x14ac:dyDescent="0.4">
      <c r="A375" s="116" t="s">
        <v>164</v>
      </c>
      <c r="B375" s="109" t="s">
        <v>236</v>
      </c>
      <c r="C375" s="109"/>
      <c r="D375" s="110" t="s">
        <v>124</v>
      </c>
      <c r="E375" s="109"/>
      <c r="F375" s="110"/>
    </row>
    <row r="376" spans="1:6" ht="24" x14ac:dyDescent="0.4">
      <c r="A376" s="117" t="s">
        <v>166</v>
      </c>
      <c r="B376" s="112" t="s">
        <v>398</v>
      </c>
      <c r="C376" s="112"/>
      <c r="D376" s="113" t="s">
        <v>394</v>
      </c>
      <c r="E376" s="112"/>
      <c r="F376" s="113"/>
    </row>
    <row r="377" spans="1:6" ht="24" x14ac:dyDescent="0.4">
      <c r="A377" s="116" t="s">
        <v>169</v>
      </c>
      <c r="B377" s="109" t="s">
        <v>240</v>
      </c>
      <c r="C377" s="109"/>
      <c r="D377" s="110" t="s">
        <v>151</v>
      </c>
      <c r="E377" s="109"/>
      <c r="F377" s="110"/>
    </row>
    <row r="378" spans="1:6" ht="35.6" x14ac:dyDescent="0.4">
      <c r="A378" s="117" t="s">
        <v>203</v>
      </c>
      <c r="B378" s="112" t="s">
        <v>247</v>
      </c>
      <c r="C378" s="112"/>
      <c r="D378" s="113" t="s">
        <v>151</v>
      </c>
      <c r="E378" s="112"/>
      <c r="F378" s="113"/>
    </row>
    <row r="379" spans="1:6" ht="35.6" x14ac:dyDescent="0.4">
      <c r="A379" s="116" t="s">
        <v>207</v>
      </c>
      <c r="B379" s="109" t="s">
        <v>238</v>
      </c>
      <c r="C379" s="109"/>
      <c r="D379" s="110"/>
      <c r="E379" s="109"/>
      <c r="F379" s="110"/>
    </row>
    <row r="380" spans="1:6" ht="35.6" x14ac:dyDescent="0.4">
      <c r="A380" s="117" t="s">
        <v>210</v>
      </c>
      <c r="B380" s="112" t="s">
        <v>248</v>
      </c>
      <c r="C380" s="112"/>
      <c r="D380" s="113" t="s">
        <v>124</v>
      </c>
      <c r="E380" s="112"/>
      <c r="F380" s="113"/>
    </row>
    <row r="381" spans="1:6" x14ac:dyDescent="0.4">
      <c r="A381" s="121" t="s">
        <v>274</v>
      </c>
      <c r="B381" s="122"/>
      <c r="C381" s="122"/>
      <c r="D381" s="122"/>
      <c r="E381" s="122"/>
      <c r="F381" s="122"/>
    </row>
    <row r="383" spans="1:6" x14ac:dyDescent="0.4">
      <c r="A383" s="129" t="s">
        <v>31</v>
      </c>
    </row>
    <row r="384" spans="1:6" x14ac:dyDescent="0.4">
      <c r="A384" s="105" t="s">
        <v>83</v>
      </c>
      <c r="B384" s="105" t="s">
        <v>84</v>
      </c>
      <c r="C384" s="106" t="s">
        <v>39</v>
      </c>
      <c r="D384" s="106"/>
      <c r="E384" s="106" t="s">
        <v>40</v>
      </c>
      <c r="F384" s="106"/>
    </row>
    <row r="385" spans="1:6" ht="24" x14ac:dyDescent="0.4">
      <c r="A385" s="105"/>
      <c r="B385" s="105"/>
      <c r="C385" s="107" t="s">
        <v>85</v>
      </c>
      <c r="D385" s="107" t="s">
        <v>86</v>
      </c>
      <c r="E385" s="107" t="s">
        <v>85</v>
      </c>
      <c r="F385" s="107" t="s">
        <v>86</v>
      </c>
    </row>
    <row r="386" spans="1:6" ht="24" x14ac:dyDescent="0.4">
      <c r="A386" s="108" t="s">
        <v>87</v>
      </c>
      <c r="B386" s="109"/>
      <c r="C386" s="109"/>
      <c r="D386" s="110"/>
      <c r="E386" s="109"/>
      <c r="F386" s="110"/>
    </row>
    <row r="387" spans="1:6" ht="35.6" x14ac:dyDescent="0.4">
      <c r="A387" s="111" t="s">
        <v>88</v>
      </c>
      <c r="B387" s="112"/>
      <c r="C387" s="112"/>
      <c r="D387" s="113"/>
      <c r="E387" s="112"/>
      <c r="F387" s="113"/>
    </row>
    <row r="388" spans="1:6" x14ac:dyDescent="0.4">
      <c r="A388" s="114" t="s">
        <v>17</v>
      </c>
      <c r="B388" s="109"/>
      <c r="C388" s="109"/>
      <c r="D388" s="110"/>
      <c r="E388" s="109"/>
      <c r="F388" s="110"/>
    </row>
    <row r="389" spans="1:6" x14ac:dyDescent="0.4">
      <c r="A389" s="115" t="s">
        <v>17</v>
      </c>
      <c r="B389" s="112"/>
      <c r="C389" s="112">
        <v>6159</v>
      </c>
      <c r="D389" s="113" t="s">
        <v>400</v>
      </c>
      <c r="E389" s="112">
        <v>5</v>
      </c>
      <c r="F389" s="113" t="s">
        <v>306</v>
      </c>
    </row>
    <row r="390" spans="1:6" ht="35.6" x14ac:dyDescent="0.4">
      <c r="A390" s="116" t="s">
        <v>91</v>
      </c>
      <c r="B390" s="109">
        <v>6</v>
      </c>
      <c r="C390" s="109"/>
      <c r="D390" s="110" t="s">
        <v>401</v>
      </c>
      <c r="E390" s="109"/>
      <c r="F390" s="110" t="s">
        <v>199</v>
      </c>
    </row>
    <row r="391" spans="1:6" ht="24" x14ac:dyDescent="0.4">
      <c r="A391" s="117" t="s">
        <v>94</v>
      </c>
      <c r="B391" s="112">
        <v>3</v>
      </c>
      <c r="C391" s="112"/>
      <c r="D391" s="113" t="s">
        <v>402</v>
      </c>
      <c r="E391" s="112"/>
      <c r="F391" s="113" t="s">
        <v>286</v>
      </c>
    </row>
    <row r="392" spans="1:6" ht="35.6" x14ac:dyDescent="0.4">
      <c r="A392" s="116" t="s">
        <v>98</v>
      </c>
      <c r="B392" s="109">
        <v>3</v>
      </c>
      <c r="C392" s="109"/>
      <c r="D392" s="110" t="s">
        <v>403</v>
      </c>
      <c r="E392" s="109"/>
      <c r="F392" s="110" t="s">
        <v>151</v>
      </c>
    </row>
    <row r="393" spans="1:6" ht="24" x14ac:dyDescent="0.4">
      <c r="A393" s="118" t="s">
        <v>101</v>
      </c>
      <c r="B393" s="112"/>
      <c r="C393" s="112"/>
      <c r="D393" s="113"/>
      <c r="E393" s="112"/>
      <c r="F393" s="113"/>
    </row>
    <row r="394" spans="1:6" x14ac:dyDescent="0.4">
      <c r="A394" s="119" t="s">
        <v>102</v>
      </c>
      <c r="B394" s="109"/>
      <c r="C394" s="109">
        <v>5785</v>
      </c>
      <c r="D394" s="110" t="s">
        <v>404</v>
      </c>
      <c r="E394" s="109">
        <v>3</v>
      </c>
      <c r="F394" s="110" t="s">
        <v>383</v>
      </c>
    </row>
    <row r="395" spans="1:6" ht="35.6" x14ac:dyDescent="0.4">
      <c r="A395" s="117" t="s">
        <v>91</v>
      </c>
      <c r="B395" s="112">
        <v>6</v>
      </c>
      <c r="C395" s="112"/>
      <c r="D395" s="113" t="s">
        <v>405</v>
      </c>
      <c r="E395" s="112"/>
      <c r="F395" s="113" t="s">
        <v>149</v>
      </c>
    </row>
    <row r="396" spans="1:6" ht="24" x14ac:dyDescent="0.4">
      <c r="A396" s="116" t="s">
        <v>94</v>
      </c>
      <c r="B396" s="109">
        <v>3</v>
      </c>
      <c r="C396" s="109"/>
      <c r="D396" s="110" t="s">
        <v>220</v>
      </c>
      <c r="E396" s="109"/>
      <c r="F396" s="110" t="s">
        <v>140</v>
      </c>
    </row>
    <row r="397" spans="1:6" ht="35.6" x14ac:dyDescent="0.4">
      <c r="A397" s="117" t="s">
        <v>98</v>
      </c>
      <c r="B397" s="112">
        <v>3</v>
      </c>
      <c r="C397" s="112"/>
      <c r="D397" s="113" t="s">
        <v>195</v>
      </c>
      <c r="E397" s="112"/>
      <c r="F397" s="113" t="s">
        <v>151</v>
      </c>
    </row>
    <row r="398" spans="1:6" x14ac:dyDescent="0.4">
      <c r="A398" s="119" t="s">
        <v>107</v>
      </c>
      <c r="B398" s="109"/>
      <c r="C398" s="109">
        <v>326</v>
      </c>
      <c r="D398" s="110" t="s">
        <v>406</v>
      </c>
      <c r="E398" s="109"/>
      <c r="F398" s="110"/>
    </row>
    <row r="399" spans="1:6" ht="35.6" x14ac:dyDescent="0.4">
      <c r="A399" s="117" t="s">
        <v>91</v>
      </c>
      <c r="B399" s="112">
        <v>6</v>
      </c>
      <c r="C399" s="112"/>
      <c r="D399" s="113" t="s">
        <v>407</v>
      </c>
      <c r="E399" s="112"/>
      <c r="F399" s="113" t="s">
        <v>408</v>
      </c>
    </row>
    <row r="400" spans="1:6" ht="24" x14ac:dyDescent="0.4">
      <c r="A400" s="116" t="s">
        <v>94</v>
      </c>
      <c r="B400" s="109">
        <v>3</v>
      </c>
      <c r="C400" s="109"/>
      <c r="D400" s="110" t="s">
        <v>285</v>
      </c>
      <c r="E400" s="109"/>
      <c r="F400" s="110" t="s">
        <v>151</v>
      </c>
    </row>
    <row r="401" spans="1:6" ht="35.6" x14ac:dyDescent="0.4">
      <c r="A401" s="117" t="s">
        <v>98</v>
      </c>
      <c r="B401" s="112">
        <v>3</v>
      </c>
      <c r="C401" s="112"/>
      <c r="D401" s="113" t="s">
        <v>409</v>
      </c>
      <c r="E401" s="112"/>
      <c r="F401" s="113" t="s">
        <v>151</v>
      </c>
    </row>
    <row r="402" spans="1:6" x14ac:dyDescent="0.4">
      <c r="A402" s="119" t="s">
        <v>112</v>
      </c>
      <c r="B402" s="109"/>
      <c r="C402" s="109">
        <v>29</v>
      </c>
      <c r="D402" s="110" t="s">
        <v>410</v>
      </c>
      <c r="E402" s="109">
        <v>2</v>
      </c>
      <c r="F402" s="110" t="s">
        <v>411</v>
      </c>
    </row>
    <row r="403" spans="1:6" ht="35.6" x14ac:dyDescent="0.4">
      <c r="A403" s="117" t="s">
        <v>91</v>
      </c>
      <c r="B403" s="112">
        <v>6</v>
      </c>
      <c r="C403" s="112"/>
      <c r="D403" s="113" t="s">
        <v>412</v>
      </c>
      <c r="E403" s="112"/>
      <c r="F403" s="113" t="s">
        <v>151</v>
      </c>
    </row>
    <row r="404" spans="1:6" ht="24" x14ac:dyDescent="0.4">
      <c r="A404" s="116" t="s">
        <v>94</v>
      </c>
      <c r="B404" s="109">
        <v>3</v>
      </c>
      <c r="C404" s="109"/>
      <c r="D404" s="110" t="s">
        <v>413</v>
      </c>
      <c r="E404" s="109"/>
      <c r="F404" s="110" t="s">
        <v>151</v>
      </c>
    </row>
    <row r="405" spans="1:6" ht="35.6" x14ac:dyDescent="0.4">
      <c r="A405" s="117" t="s">
        <v>98</v>
      </c>
      <c r="B405" s="112">
        <v>3</v>
      </c>
      <c r="C405" s="112"/>
      <c r="D405" s="113" t="s">
        <v>414</v>
      </c>
      <c r="E405" s="112"/>
      <c r="F405" s="113" t="s">
        <v>151</v>
      </c>
    </row>
    <row r="406" spans="1:6" x14ac:dyDescent="0.4">
      <c r="A406" s="119" t="s">
        <v>117</v>
      </c>
      <c r="B406" s="109"/>
      <c r="C406" s="109">
        <v>10</v>
      </c>
      <c r="D406" s="110" t="s">
        <v>415</v>
      </c>
      <c r="E406" s="109"/>
      <c r="F406" s="110"/>
    </row>
    <row r="407" spans="1:6" ht="35.6" x14ac:dyDescent="0.4">
      <c r="A407" s="117" t="s">
        <v>91</v>
      </c>
      <c r="B407" s="112">
        <v>6</v>
      </c>
      <c r="C407" s="112"/>
      <c r="D407" s="113" t="s">
        <v>416</v>
      </c>
      <c r="E407" s="112"/>
      <c r="F407" s="113"/>
    </row>
    <row r="408" spans="1:6" ht="24" x14ac:dyDescent="0.4">
      <c r="A408" s="116" t="s">
        <v>94</v>
      </c>
      <c r="B408" s="109">
        <v>3</v>
      </c>
      <c r="C408" s="109"/>
      <c r="D408" s="110" t="s">
        <v>125</v>
      </c>
      <c r="E408" s="109"/>
      <c r="F408" s="110"/>
    </row>
    <row r="409" spans="1:6" ht="35.6" x14ac:dyDescent="0.4">
      <c r="A409" s="117" t="s">
        <v>98</v>
      </c>
      <c r="B409" s="112">
        <v>3</v>
      </c>
      <c r="C409" s="112"/>
      <c r="D409" s="113" t="s">
        <v>125</v>
      </c>
      <c r="E409" s="112"/>
      <c r="F409" s="113"/>
    </row>
    <row r="410" spans="1:6" x14ac:dyDescent="0.4">
      <c r="A410" s="119" t="s">
        <v>122</v>
      </c>
      <c r="B410" s="109"/>
      <c r="C410" s="109">
        <v>4</v>
      </c>
      <c r="D410" s="110" t="s">
        <v>417</v>
      </c>
      <c r="E410" s="109"/>
      <c r="F410" s="110"/>
    </row>
    <row r="411" spans="1:6" ht="35.6" x14ac:dyDescent="0.4">
      <c r="A411" s="117" t="s">
        <v>91</v>
      </c>
      <c r="B411" s="112">
        <v>6</v>
      </c>
      <c r="C411" s="112"/>
      <c r="D411" s="113" t="s">
        <v>125</v>
      </c>
      <c r="E411" s="112"/>
      <c r="F411" s="113"/>
    </row>
    <row r="412" spans="1:6" ht="24" x14ac:dyDescent="0.4">
      <c r="A412" s="116" t="s">
        <v>94</v>
      </c>
      <c r="B412" s="109">
        <v>3</v>
      </c>
      <c r="C412" s="109"/>
      <c r="D412" s="110" t="s">
        <v>119</v>
      </c>
      <c r="E412" s="109"/>
      <c r="F412" s="110"/>
    </row>
    <row r="413" spans="1:6" ht="35.6" x14ac:dyDescent="0.4">
      <c r="A413" s="117" t="s">
        <v>98</v>
      </c>
      <c r="B413" s="112">
        <v>3</v>
      </c>
      <c r="C413" s="112"/>
      <c r="D413" s="113" t="s">
        <v>125</v>
      </c>
      <c r="E413" s="112"/>
      <c r="F413" s="113"/>
    </row>
    <row r="414" spans="1:6" ht="24" x14ac:dyDescent="0.4">
      <c r="A414" s="119" t="s">
        <v>229</v>
      </c>
      <c r="B414" s="109"/>
      <c r="C414" s="109">
        <v>5</v>
      </c>
      <c r="D414" s="110" t="s">
        <v>418</v>
      </c>
      <c r="E414" s="109"/>
      <c r="F414" s="110"/>
    </row>
    <row r="415" spans="1:6" ht="35.6" x14ac:dyDescent="0.4">
      <c r="A415" s="117" t="s">
        <v>91</v>
      </c>
      <c r="B415" s="112">
        <v>6</v>
      </c>
      <c r="C415" s="112"/>
      <c r="D415" s="113" t="s">
        <v>125</v>
      </c>
      <c r="E415" s="112"/>
      <c r="F415" s="113"/>
    </row>
    <row r="416" spans="1:6" ht="24" x14ac:dyDescent="0.4">
      <c r="A416" s="116" t="s">
        <v>94</v>
      </c>
      <c r="B416" s="109">
        <v>3</v>
      </c>
      <c r="C416" s="109"/>
      <c r="D416" s="110" t="s">
        <v>125</v>
      </c>
      <c r="E416" s="109"/>
      <c r="F416" s="110"/>
    </row>
    <row r="417" spans="1:6" ht="35.6" x14ac:dyDescent="0.4">
      <c r="A417" s="117" t="s">
        <v>98</v>
      </c>
      <c r="B417" s="112">
        <v>3</v>
      </c>
      <c r="C417" s="112"/>
      <c r="D417" s="113" t="s">
        <v>151</v>
      </c>
      <c r="E417" s="112"/>
      <c r="F417" s="113"/>
    </row>
    <row r="418" spans="1:6" ht="35.6" x14ac:dyDescent="0.4">
      <c r="A418" s="120" t="s">
        <v>126</v>
      </c>
      <c r="B418" s="109"/>
      <c r="C418" s="109"/>
      <c r="D418" s="110"/>
      <c r="E418" s="109"/>
      <c r="F418" s="110"/>
    </row>
    <row r="419" spans="1:6" x14ac:dyDescent="0.4">
      <c r="A419" s="118" t="s">
        <v>17</v>
      </c>
      <c r="B419" s="112"/>
      <c r="C419" s="112"/>
      <c r="D419" s="113"/>
      <c r="E419" s="112"/>
      <c r="F419" s="113"/>
    </row>
    <row r="420" spans="1:6" x14ac:dyDescent="0.4">
      <c r="A420" s="119" t="s">
        <v>17</v>
      </c>
      <c r="B420" s="109"/>
      <c r="C420" s="109">
        <v>6180</v>
      </c>
      <c r="D420" s="110" t="s">
        <v>419</v>
      </c>
      <c r="E420" s="109">
        <v>4</v>
      </c>
      <c r="F420" s="110" t="s">
        <v>160</v>
      </c>
    </row>
    <row r="421" spans="1:6" ht="24" x14ac:dyDescent="0.4">
      <c r="A421" s="117" t="s">
        <v>129</v>
      </c>
      <c r="B421" s="112">
        <v>5</v>
      </c>
      <c r="C421" s="112"/>
      <c r="D421" s="113" t="s">
        <v>420</v>
      </c>
      <c r="E421" s="112"/>
      <c r="F421" s="113" t="s">
        <v>199</v>
      </c>
    </row>
    <row r="422" spans="1:6" ht="24" x14ac:dyDescent="0.4">
      <c r="A422" s="116" t="s">
        <v>133</v>
      </c>
      <c r="B422" s="109">
        <v>4</v>
      </c>
      <c r="C422" s="109"/>
      <c r="D422" s="110" t="s">
        <v>421</v>
      </c>
      <c r="E422" s="109"/>
      <c r="F422" s="110" t="s">
        <v>151</v>
      </c>
    </row>
    <row r="423" spans="1:6" ht="24" x14ac:dyDescent="0.4">
      <c r="A423" s="117" t="s">
        <v>137</v>
      </c>
      <c r="B423" s="112">
        <v>3</v>
      </c>
      <c r="C423" s="112"/>
      <c r="D423" s="113" t="s">
        <v>422</v>
      </c>
      <c r="E423" s="112"/>
      <c r="F423" s="113" t="s">
        <v>140</v>
      </c>
    </row>
    <row r="424" spans="1:6" ht="24" x14ac:dyDescent="0.4">
      <c r="A424" s="114" t="s">
        <v>101</v>
      </c>
      <c r="B424" s="109"/>
      <c r="C424" s="109"/>
      <c r="D424" s="110"/>
      <c r="E424" s="109"/>
      <c r="F424" s="110"/>
    </row>
    <row r="425" spans="1:6" x14ac:dyDescent="0.4">
      <c r="A425" s="115" t="s">
        <v>102</v>
      </c>
      <c r="B425" s="112"/>
      <c r="C425" s="112">
        <v>5741</v>
      </c>
      <c r="D425" s="113" t="s">
        <v>423</v>
      </c>
      <c r="E425" s="112">
        <v>4</v>
      </c>
      <c r="F425" s="113" t="s">
        <v>160</v>
      </c>
    </row>
    <row r="426" spans="1:6" ht="24" x14ac:dyDescent="0.4">
      <c r="A426" s="116" t="s">
        <v>129</v>
      </c>
      <c r="B426" s="109">
        <v>5</v>
      </c>
      <c r="C426" s="109"/>
      <c r="D426" s="110" t="s">
        <v>390</v>
      </c>
      <c r="E426" s="109"/>
      <c r="F426" s="110" t="s">
        <v>199</v>
      </c>
    </row>
    <row r="427" spans="1:6" ht="24" x14ac:dyDescent="0.4">
      <c r="A427" s="117" t="s">
        <v>133</v>
      </c>
      <c r="B427" s="112">
        <v>4</v>
      </c>
      <c r="C427" s="112"/>
      <c r="D427" s="113" t="s">
        <v>424</v>
      </c>
      <c r="E427" s="112"/>
      <c r="F427" s="113" t="s">
        <v>151</v>
      </c>
    </row>
    <row r="428" spans="1:6" ht="24" x14ac:dyDescent="0.4">
      <c r="A428" s="116" t="s">
        <v>137</v>
      </c>
      <c r="B428" s="109">
        <v>3</v>
      </c>
      <c r="C428" s="109"/>
      <c r="D428" s="110" t="s">
        <v>425</v>
      </c>
      <c r="E428" s="109"/>
      <c r="F428" s="110" t="s">
        <v>140</v>
      </c>
    </row>
    <row r="429" spans="1:6" x14ac:dyDescent="0.4">
      <c r="A429" s="115" t="s">
        <v>107</v>
      </c>
      <c r="B429" s="112"/>
      <c r="C429" s="112">
        <v>397</v>
      </c>
      <c r="D429" s="113" t="s">
        <v>426</v>
      </c>
      <c r="E429" s="112"/>
      <c r="F429" s="113"/>
    </row>
    <row r="430" spans="1:6" ht="24" x14ac:dyDescent="0.4">
      <c r="A430" s="116" t="s">
        <v>129</v>
      </c>
      <c r="B430" s="109">
        <v>5</v>
      </c>
      <c r="C430" s="109"/>
      <c r="D430" s="110" t="s">
        <v>427</v>
      </c>
      <c r="E430" s="109"/>
      <c r="F430" s="110"/>
    </row>
    <row r="431" spans="1:6" ht="24" x14ac:dyDescent="0.4">
      <c r="A431" s="117" t="s">
        <v>133</v>
      </c>
      <c r="B431" s="112">
        <v>4</v>
      </c>
      <c r="C431" s="112"/>
      <c r="D431" s="113" t="s">
        <v>428</v>
      </c>
      <c r="E431" s="112"/>
      <c r="F431" s="113"/>
    </row>
    <row r="432" spans="1:6" ht="24" x14ac:dyDescent="0.4">
      <c r="A432" s="116" t="s">
        <v>137</v>
      </c>
      <c r="B432" s="109">
        <v>3</v>
      </c>
      <c r="C432" s="109"/>
      <c r="D432" s="110" t="s">
        <v>429</v>
      </c>
      <c r="E432" s="109"/>
      <c r="F432" s="110"/>
    </row>
    <row r="433" spans="1:6" x14ac:dyDescent="0.4">
      <c r="A433" s="115" t="s">
        <v>112</v>
      </c>
      <c r="B433" s="112"/>
      <c r="C433" s="112">
        <v>38</v>
      </c>
      <c r="D433" s="113" t="s">
        <v>430</v>
      </c>
      <c r="E433" s="112"/>
      <c r="F433" s="113"/>
    </row>
    <row r="434" spans="1:6" ht="24" x14ac:dyDescent="0.4">
      <c r="A434" s="116" t="s">
        <v>129</v>
      </c>
      <c r="B434" s="109">
        <v>5</v>
      </c>
      <c r="C434" s="109"/>
      <c r="D434" s="110" t="s">
        <v>124</v>
      </c>
      <c r="E434" s="109"/>
      <c r="F434" s="110"/>
    </row>
    <row r="435" spans="1:6" ht="24" x14ac:dyDescent="0.4">
      <c r="A435" s="117" t="s">
        <v>133</v>
      </c>
      <c r="B435" s="112">
        <v>4</v>
      </c>
      <c r="C435" s="112"/>
      <c r="D435" s="113" t="s">
        <v>288</v>
      </c>
      <c r="E435" s="112"/>
      <c r="F435" s="113"/>
    </row>
    <row r="436" spans="1:6" ht="24" x14ac:dyDescent="0.4">
      <c r="A436" s="116" t="s">
        <v>137</v>
      </c>
      <c r="B436" s="109">
        <v>3</v>
      </c>
      <c r="C436" s="109"/>
      <c r="D436" s="110" t="s">
        <v>288</v>
      </c>
      <c r="E436" s="109"/>
      <c r="F436" s="110"/>
    </row>
    <row r="437" spans="1:6" x14ac:dyDescent="0.4">
      <c r="A437" s="115" t="s">
        <v>117</v>
      </c>
      <c r="B437" s="112"/>
      <c r="C437" s="112">
        <v>4</v>
      </c>
      <c r="D437" s="113" t="s">
        <v>431</v>
      </c>
      <c r="E437" s="112"/>
      <c r="F437" s="113"/>
    </row>
    <row r="438" spans="1:6" ht="24" x14ac:dyDescent="0.4">
      <c r="A438" s="116" t="s">
        <v>129</v>
      </c>
      <c r="B438" s="109">
        <v>5</v>
      </c>
      <c r="C438" s="109"/>
      <c r="D438" s="110" t="s">
        <v>432</v>
      </c>
      <c r="E438" s="109"/>
      <c r="F438" s="110"/>
    </row>
    <row r="439" spans="1:6" ht="24" x14ac:dyDescent="0.4">
      <c r="A439" s="117" t="s">
        <v>133</v>
      </c>
      <c r="B439" s="112">
        <v>4</v>
      </c>
      <c r="C439" s="112"/>
      <c r="D439" s="113" t="s">
        <v>151</v>
      </c>
      <c r="E439" s="112"/>
      <c r="F439" s="113"/>
    </row>
    <row r="440" spans="1:6" ht="24" x14ac:dyDescent="0.4">
      <c r="A440" s="116" t="s">
        <v>137</v>
      </c>
      <c r="B440" s="109">
        <v>3</v>
      </c>
      <c r="C440" s="109"/>
      <c r="D440" s="110" t="s">
        <v>151</v>
      </c>
      <c r="E440" s="109"/>
      <c r="F440" s="110"/>
    </row>
    <row r="441" spans="1:6" ht="35.6" x14ac:dyDescent="0.4">
      <c r="A441" s="111" t="s">
        <v>161</v>
      </c>
      <c r="B441" s="112"/>
      <c r="C441" s="112"/>
      <c r="D441" s="113"/>
      <c r="E441" s="112"/>
      <c r="F441" s="113"/>
    </row>
    <row r="442" spans="1:6" x14ac:dyDescent="0.4">
      <c r="A442" s="114" t="s">
        <v>17</v>
      </c>
      <c r="B442" s="109"/>
      <c r="C442" s="109"/>
      <c r="D442" s="110"/>
      <c r="E442" s="109"/>
      <c r="F442" s="110"/>
    </row>
    <row r="443" spans="1:6" x14ac:dyDescent="0.4">
      <c r="A443" s="115" t="s">
        <v>17</v>
      </c>
      <c r="B443" s="112"/>
      <c r="C443" s="112">
        <v>6011</v>
      </c>
      <c r="D443" s="113" t="s">
        <v>403</v>
      </c>
      <c r="E443" s="112">
        <v>4</v>
      </c>
      <c r="F443" s="113" t="s">
        <v>140</v>
      </c>
    </row>
    <row r="444" spans="1:6" x14ac:dyDescent="0.4">
      <c r="A444" s="116" t="s">
        <v>164</v>
      </c>
      <c r="B444" s="109">
        <v>3</v>
      </c>
      <c r="C444" s="109"/>
      <c r="D444" s="110" t="s">
        <v>433</v>
      </c>
      <c r="E444" s="109"/>
      <c r="F444" s="110" t="s">
        <v>140</v>
      </c>
    </row>
    <row r="445" spans="1:6" ht="24" x14ac:dyDescent="0.4">
      <c r="A445" s="117" t="s">
        <v>166</v>
      </c>
      <c r="B445" s="112">
        <v>5</v>
      </c>
      <c r="C445" s="112"/>
      <c r="D445" s="113" t="s">
        <v>434</v>
      </c>
      <c r="E445" s="112"/>
      <c r="F445" s="113" t="s">
        <v>269</v>
      </c>
    </row>
    <row r="446" spans="1:6" ht="24" x14ac:dyDescent="0.4">
      <c r="A446" s="116" t="s">
        <v>169</v>
      </c>
      <c r="B446" s="109">
        <v>4</v>
      </c>
      <c r="C446" s="109"/>
      <c r="D446" s="110" t="s">
        <v>435</v>
      </c>
      <c r="E446" s="109"/>
      <c r="F446" s="110" t="s">
        <v>151</v>
      </c>
    </row>
    <row r="447" spans="1:6" ht="24" x14ac:dyDescent="0.4">
      <c r="A447" s="118" t="s">
        <v>101</v>
      </c>
      <c r="B447" s="112"/>
      <c r="C447" s="112"/>
      <c r="D447" s="113"/>
      <c r="E447" s="112"/>
      <c r="F447" s="113"/>
    </row>
    <row r="448" spans="1:6" x14ac:dyDescent="0.4">
      <c r="A448" s="119" t="s">
        <v>102</v>
      </c>
      <c r="B448" s="109"/>
      <c r="C448" s="109">
        <v>5883</v>
      </c>
      <c r="D448" s="110" t="s">
        <v>436</v>
      </c>
      <c r="E448" s="109">
        <v>4</v>
      </c>
      <c r="F448" s="110" t="s">
        <v>140</v>
      </c>
    </row>
    <row r="449" spans="1:6" x14ac:dyDescent="0.4">
      <c r="A449" s="117" t="s">
        <v>164</v>
      </c>
      <c r="B449" s="112">
        <v>3</v>
      </c>
      <c r="C449" s="112"/>
      <c r="D449" s="113" t="s">
        <v>437</v>
      </c>
      <c r="E449" s="112"/>
      <c r="F449" s="113" t="s">
        <v>140</v>
      </c>
    </row>
    <row r="450" spans="1:6" ht="24" x14ac:dyDescent="0.4">
      <c r="A450" s="116" t="s">
        <v>166</v>
      </c>
      <c r="B450" s="109">
        <v>5</v>
      </c>
      <c r="C450" s="109"/>
      <c r="D450" s="110" t="s">
        <v>438</v>
      </c>
      <c r="E450" s="109"/>
      <c r="F450" s="110" t="s">
        <v>269</v>
      </c>
    </row>
    <row r="451" spans="1:6" ht="24" x14ac:dyDescent="0.4">
      <c r="A451" s="117" t="s">
        <v>169</v>
      </c>
      <c r="B451" s="112">
        <v>4</v>
      </c>
      <c r="C451" s="112"/>
      <c r="D451" s="113" t="s">
        <v>439</v>
      </c>
      <c r="E451" s="112"/>
      <c r="F451" s="113" t="s">
        <v>151</v>
      </c>
    </row>
    <row r="452" spans="1:6" x14ac:dyDescent="0.4">
      <c r="A452" s="119" t="s">
        <v>107</v>
      </c>
      <c r="B452" s="109"/>
      <c r="C452" s="109">
        <v>122</v>
      </c>
      <c r="D452" s="110" t="s">
        <v>440</v>
      </c>
      <c r="E452" s="109"/>
      <c r="F452" s="110"/>
    </row>
    <row r="453" spans="1:6" x14ac:dyDescent="0.4">
      <c r="A453" s="117" t="s">
        <v>164</v>
      </c>
      <c r="B453" s="112">
        <v>3</v>
      </c>
      <c r="C453" s="112"/>
      <c r="D453" s="113" t="s">
        <v>89</v>
      </c>
      <c r="E453" s="112"/>
      <c r="F453" s="113"/>
    </row>
    <row r="454" spans="1:6" ht="24" x14ac:dyDescent="0.4">
      <c r="A454" s="116" t="s">
        <v>166</v>
      </c>
      <c r="B454" s="109">
        <v>5</v>
      </c>
      <c r="C454" s="109"/>
      <c r="D454" s="110" t="s">
        <v>441</v>
      </c>
      <c r="E454" s="109"/>
      <c r="F454" s="110"/>
    </row>
    <row r="455" spans="1:6" ht="24" x14ac:dyDescent="0.4">
      <c r="A455" s="117" t="s">
        <v>169</v>
      </c>
      <c r="B455" s="112">
        <v>4</v>
      </c>
      <c r="C455" s="112"/>
      <c r="D455" s="113" t="s">
        <v>172</v>
      </c>
      <c r="E455" s="112"/>
      <c r="F455" s="113"/>
    </row>
    <row r="456" spans="1:6" x14ac:dyDescent="0.4">
      <c r="A456" s="119" t="s">
        <v>112</v>
      </c>
      <c r="B456" s="109"/>
      <c r="C456" s="109">
        <v>6</v>
      </c>
      <c r="D456" s="110" t="s">
        <v>442</v>
      </c>
      <c r="E456" s="109"/>
      <c r="F456" s="110"/>
    </row>
    <row r="457" spans="1:6" x14ac:dyDescent="0.4">
      <c r="A457" s="117" t="s">
        <v>164</v>
      </c>
      <c r="B457" s="112">
        <v>3</v>
      </c>
      <c r="C457" s="112"/>
      <c r="D457" s="113" t="s">
        <v>292</v>
      </c>
      <c r="E457" s="112"/>
      <c r="F457" s="113"/>
    </row>
    <row r="458" spans="1:6" ht="24" x14ac:dyDescent="0.4">
      <c r="A458" s="116" t="s">
        <v>166</v>
      </c>
      <c r="B458" s="109">
        <v>5</v>
      </c>
      <c r="C458" s="109"/>
      <c r="D458" s="110" t="s">
        <v>320</v>
      </c>
      <c r="E458" s="109"/>
      <c r="F458" s="110"/>
    </row>
    <row r="459" spans="1:6" ht="24" x14ac:dyDescent="0.4">
      <c r="A459" s="117" t="s">
        <v>169</v>
      </c>
      <c r="B459" s="112">
        <v>4</v>
      </c>
      <c r="C459" s="112"/>
      <c r="D459" s="113" t="s">
        <v>140</v>
      </c>
      <c r="E459" s="112"/>
      <c r="F459" s="113"/>
    </row>
    <row r="460" spans="1:6" ht="35.6" x14ac:dyDescent="0.4">
      <c r="A460" s="120" t="s">
        <v>182</v>
      </c>
      <c r="B460" s="109"/>
      <c r="C460" s="109"/>
      <c r="D460" s="110"/>
      <c r="E460" s="109"/>
      <c r="F460" s="110"/>
    </row>
    <row r="461" spans="1:6" x14ac:dyDescent="0.4">
      <c r="A461" s="118" t="s">
        <v>17</v>
      </c>
      <c r="B461" s="112"/>
      <c r="C461" s="112"/>
      <c r="D461" s="113"/>
      <c r="E461" s="112"/>
      <c r="F461" s="113"/>
    </row>
    <row r="462" spans="1:6" x14ac:dyDescent="0.4">
      <c r="A462" s="119" t="s">
        <v>17</v>
      </c>
      <c r="B462" s="109"/>
      <c r="C462" s="109">
        <v>5945</v>
      </c>
      <c r="D462" s="110" t="s">
        <v>443</v>
      </c>
      <c r="E462" s="109">
        <v>4</v>
      </c>
      <c r="F462" s="110" t="s">
        <v>140</v>
      </c>
    </row>
    <row r="463" spans="1:6" ht="35.6" x14ac:dyDescent="0.4">
      <c r="A463" s="117" t="s">
        <v>184</v>
      </c>
      <c r="B463" s="112">
        <v>2</v>
      </c>
      <c r="C463" s="112"/>
      <c r="D463" s="113" t="s">
        <v>444</v>
      </c>
      <c r="E463" s="112"/>
      <c r="F463" s="113" t="s">
        <v>160</v>
      </c>
    </row>
    <row r="464" spans="1:6" ht="35.6" x14ac:dyDescent="0.4">
      <c r="A464" s="116" t="s">
        <v>186</v>
      </c>
      <c r="B464" s="109">
        <v>2</v>
      </c>
      <c r="C464" s="109"/>
      <c r="D464" s="110" t="s">
        <v>347</v>
      </c>
      <c r="E464" s="109"/>
      <c r="F464" s="110" t="s">
        <v>160</v>
      </c>
    </row>
    <row r="465" spans="1:6" ht="35.6" x14ac:dyDescent="0.4">
      <c r="A465" s="117" t="s">
        <v>188</v>
      </c>
      <c r="B465" s="112">
        <v>2</v>
      </c>
      <c r="C465" s="112"/>
      <c r="D465" s="113" t="s">
        <v>445</v>
      </c>
      <c r="E465" s="112"/>
      <c r="F465" s="113" t="s">
        <v>160</v>
      </c>
    </row>
    <row r="466" spans="1:6" ht="35.6" x14ac:dyDescent="0.4">
      <c r="A466" s="116" t="s">
        <v>190</v>
      </c>
      <c r="B466" s="109">
        <v>2</v>
      </c>
      <c r="C466" s="109"/>
      <c r="D466" s="110" t="s">
        <v>446</v>
      </c>
      <c r="E466" s="109"/>
      <c r="F466" s="110" t="s">
        <v>151</v>
      </c>
    </row>
    <row r="467" spans="1:6" ht="35.6" x14ac:dyDescent="0.4">
      <c r="A467" s="117" t="s">
        <v>192</v>
      </c>
      <c r="B467" s="112">
        <v>2</v>
      </c>
      <c r="C467" s="112"/>
      <c r="D467" s="113" t="s">
        <v>447</v>
      </c>
      <c r="E467" s="112"/>
      <c r="F467" s="113" t="s">
        <v>151</v>
      </c>
    </row>
    <row r="468" spans="1:6" x14ac:dyDescent="0.4">
      <c r="A468" s="116" t="s">
        <v>194</v>
      </c>
      <c r="B468" s="109">
        <v>2</v>
      </c>
      <c r="C468" s="109"/>
      <c r="D468" s="110" t="s">
        <v>448</v>
      </c>
      <c r="E468" s="109"/>
      <c r="F468" s="110" t="s">
        <v>160</v>
      </c>
    </row>
    <row r="469" spans="1:6" ht="24" x14ac:dyDescent="0.4">
      <c r="A469" s="118" t="s">
        <v>101</v>
      </c>
      <c r="B469" s="112"/>
      <c r="C469" s="112"/>
      <c r="D469" s="113"/>
      <c r="E469" s="112"/>
      <c r="F469" s="113"/>
    </row>
    <row r="470" spans="1:6" x14ac:dyDescent="0.4">
      <c r="A470" s="119" t="s">
        <v>102</v>
      </c>
      <c r="B470" s="109"/>
      <c r="C470" s="109">
        <v>5933</v>
      </c>
      <c r="D470" s="110" t="s">
        <v>443</v>
      </c>
      <c r="E470" s="109">
        <v>4</v>
      </c>
      <c r="F470" s="110" t="s">
        <v>140</v>
      </c>
    </row>
    <row r="471" spans="1:6" ht="35.6" x14ac:dyDescent="0.4">
      <c r="A471" s="117" t="s">
        <v>184</v>
      </c>
      <c r="B471" s="112">
        <v>2</v>
      </c>
      <c r="C471" s="112"/>
      <c r="D471" s="113" t="s">
        <v>449</v>
      </c>
      <c r="E471" s="112"/>
      <c r="F471" s="113" t="s">
        <v>160</v>
      </c>
    </row>
    <row r="472" spans="1:6" ht="35.6" x14ac:dyDescent="0.4">
      <c r="A472" s="116" t="s">
        <v>186</v>
      </c>
      <c r="B472" s="109">
        <v>2</v>
      </c>
      <c r="C472" s="109"/>
      <c r="D472" s="110" t="s">
        <v>450</v>
      </c>
      <c r="E472" s="109"/>
      <c r="F472" s="110" t="s">
        <v>160</v>
      </c>
    </row>
    <row r="473" spans="1:6" ht="35.6" x14ac:dyDescent="0.4">
      <c r="A473" s="117" t="s">
        <v>188</v>
      </c>
      <c r="B473" s="112">
        <v>2</v>
      </c>
      <c r="C473" s="112"/>
      <c r="D473" s="113" t="s">
        <v>445</v>
      </c>
      <c r="E473" s="112"/>
      <c r="F473" s="113" t="s">
        <v>160</v>
      </c>
    </row>
    <row r="474" spans="1:6" ht="35.6" x14ac:dyDescent="0.4">
      <c r="A474" s="116" t="s">
        <v>190</v>
      </c>
      <c r="B474" s="109">
        <v>2</v>
      </c>
      <c r="C474" s="109"/>
      <c r="D474" s="110" t="s">
        <v>451</v>
      </c>
      <c r="E474" s="109"/>
      <c r="F474" s="110" t="s">
        <v>151</v>
      </c>
    </row>
    <row r="475" spans="1:6" ht="35.6" x14ac:dyDescent="0.4">
      <c r="A475" s="117" t="s">
        <v>192</v>
      </c>
      <c r="B475" s="112">
        <v>2</v>
      </c>
      <c r="C475" s="112"/>
      <c r="D475" s="113" t="s">
        <v>452</v>
      </c>
      <c r="E475" s="112"/>
      <c r="F475" s="113" t="s">
        <v>151</v>
      </c>
    </row>
    <row r="476" spans="1:6" x14ac:dyDescent="0.4">
      <c r="A476" s="116" t="s">
        <v>194</v>
      </c>
      <c r="B476" s="109">
        <v>2</v>
      </c>
      <c r="C476" s="109"/>
      <c r="D476" s="110" t="s">
        <v>453</v>
      </c>
      <c r="E476" s="109"/>
      <c r="F476" s="110" t="s">
        <v>160</v>
      </c>
    </row>
    <row r="477" spans="1:6" x14ac:dyDescent="0.4">
      <c r="A477" s="115" t="s">
        <v>107</v>
      </c>
      <c r="B477" s="112"/>
      <c r="C477" s="112">
        <v>12</v>
      </c>
      <c r="D477" s="113" t="s">
        <v>351</v>
      </c>
      <c r="E477" s="112"/>
      <c r="F477" s="113"/>
    </row>
    <row r="478" spans="1:6" ht="35.6" x14ac:dyDescent="0.4">
      <c r="A478" s="116" t="s">
        <v>184</v>
      </c>
      <c r="B478" s="109">
        <v>2</v>
      </c>
      <c r="C478" s="109"/>
      <c r="D478" s="110" t="s">
        <v>288</v>
      </c>
      <c r="E478" s="109"/>
      <c r="F478" s="110"/>
    </row>
    <row r="479" spans="1:6" ht="35.6" x14ac:dyDescent="0.4">
      <c r="A479" s="117" t="s">
        <v>186</v>
      </c>
      <c r="B479" s="112">
        <v>2</v>
      </c>
      <c r="C479" s="112"/>
      <c r="D479" s="113" t="s">
        <v>286</v>
      </c>
      <c r="E479" s="112"/>
      <c r="F479" s="113"/>
    </row>
    <row r="480" spans="1:6" ht="35.6" x14ac:dyDescent="0.4">
      <c r="A480" s="116" t="s">
        <v>188</v>
      </c>
      <c r="B480" s="109">
        <v>2</v>
      </c>
      <c r="C480" s="109"/>
      <c r="D480" s="110" t="s">
        <v>151</v>
      </c>
      <c r="E480" s="109"/>
      <c r="F480" s="110"/>
    </row>
    <row r="481" spans="1:6" ht="35.6" x14ac:dyDescent="0.4">
      <c r="A481" s="117" t="s">
        <v>190</v>
      </c>
      <c r="B481" s="112">
        <v>2</v>
      </c>
      <c r="C481" s="112"/>
      <c r="D481" s="113" t="s">
        <v>151</v>
      </c>
      <c r="E481" s="112"/>
      <c r="F481" s="113"/>
    </row>
    <row r="482" spans="1:6" ht="35.6" x14ac:dyDescent="0.4">
      <c r="A482" s="116" t="s">
        <v>192</v>
      </c>
      <c r="B482" s="109">
        <v>2</v>
      </c>
      <c r="C482" s="109"/>
      <c r="D482" s="110" t="s">
        <v>288</v>
      </c>
      <c r="E482" s="109"/>
      <c r="F482" s="110"/>
    </row>
    <row r="483" spans="1:6" x14ac:dyDescent="0.4">
      <c r="A483" s="117" t="s">
        <v>194</v>
      </c>
      <c r="B483" s="112">
        <v>2</v>
      </c>
      <c r="C483" s="112"/>
      <c r="D483" s="113" t="s">
        <v>124</v>
      </c>
      <c r="E483" s="112"/>
      <c r="F483" s="113"/>
    </row>
    <row r="484" spans="1:6" ht="35.6" x14ac:dyDescent="0.4">
      <c r="A484" s="120" t="s">
        <v>200</v>
      </c>
      <c r="B484" s="109"/>
      <c r="C484" s="109"/>
      <c r="D484" s="110"/>
      <c r="E484" s="109"/>
      <c r="F484" s="110"/>
    </row>
    <row r="485" spans="1:6" x14ac:dyDescent="0.4">
      <c r="A485" s="118" t="s">
        <v>17</v>
      </c>
      <c r="B485" s="112"/>
      <c r="C485" s="112"/>
      <c r="D485" s="113"/>
      <c r="E485" s="112"/>
      <c r="F485" s="113"/>
    </row>
    <row r="486" spans="1:6" x14ac:dyDescent="0.4">
      <c r="A486" s="119" t="s">
        <v>17</v>
      </c>
      <c r="B486" s="109"/>
      <c r="C486" s="109">
        <v>6272</v>
      </c>
      <c r="D486" s="110" t="s">
        <v>454</v>
      </c>
      <c r="E486" s="109">
        <v>5</v>
      </c>
      <c r="F486" s="110" t="s">
        <v>270</v>
      </c>
    </row>
    <row r="487" spans="1:6" ht="35.6" x14ac:dyDescent="0.4">
      <c r="A487" s="117" t="s">
        <v>203</v>
      </c>
      <c r="B487" s="112">
        <v>3</v>
      </c>
      <c r="C487" s="112"/>
      <c r="D487" s="113" t="s">
        <v>455</v>
      </c>
      <c r="E487" s="112"/>
      <c r="F487" s="113" t="s">
        <v>151</v>
      </c>
    </row>
    <row r="488" spans="1:6" ht="35.6" x14ac:dyDescent="0.4">
      <c r="A488" s="116" t="s">
        <v>207</v>
      </c>
      <c r="B488" s="109">
        <v>3</v>
      </c>
      <c r="C488" s="109"/>
      <c r="D488" s="110" t="s">
        <v>456</v>
      </c>
      <c r="E488" s="109"/>
      <c r="F488" s="110" t="s">
        <v>125</v>
      </c>
    </row>
    <row r="489" spans="1:6" ht="35.6" x14ac:dyDescent="0.4">
      <c r="A489" s="117" t="s">
        <v>210</v>
      </c>
      <c r="B489" s="112">
        <v>6</v>
      </c>
      <c r="C489" s="112"/>
      <c r="D489" s="113" t="s">
        <v>457</v>
      </c>
      <c r="E489" s="112"/>
      <c r="F489" s="113" t="s">
        <v>267</v>
      </c>
    </row>
    <row r="490" spans="1:6" ht="24" x14ac:dyDescent="0.4">
      <c r="A490" s="114" t="s">
        <v>101</v>
      </c>
      <c r="B490" s="109"/>
      <c r="C490" s="109"/>
      <c r="D490" s="110"/>
      <c r="E490" s="109"/>
      <c r="F490" s="110"/>
    </row>
    <row r="491" spans="1:6" x14ac:dyDescent="0.4">
      <c r="A491" s="115" t="s">
        <v>102</v>
      </c>
      <c r="B491" s="112"/>
      <c r="C491" s="112">
        <v>5615</v>
      </c>
      <c r="D491" s="113" t="s">
        <v>458</v>
      </c>
      <c r="E491" s="112">
        <v>3</v>
      </c>
      <c r="F491" s="113" t="s">
        <v>288</v>
      </c>
    </row>
    <row r="492" spans="1:6" ht="35.6" x14ac:dyDescent="0.4">
      <c r="A492" s="116" t="s">
        <v>203</v>
      </c>
      <c r="B492" s="109">
        <v>3</v>
      </c>
      <c r="C492" s="109"/>
      <c r="D492" s="110" t="s">
        <v>459</v>
      </c>
      <c r="E492" s="109"/>
      <c r="F492" s="110" t="s">
        <v>151</v>
      </c>
    </row>
    <row r="493" spans="1:6" ht="35.6" x14ac:dyDescent="0.4">
      <c r="A493" s="117" t="s">
        <v>207</v>
      </c>
      <c r="B493" s="112">
        <v>3</v>
      </c>
      <c r="C493" s="112"/>
      <c r="D493" s="113" t="s">
        <v>460</v>
      </c>
      <c r="E493" s="112"/>
      <c r="F493" s="113" t="s">
        <v>358</v>
      </c>
    </row>
    <row r="494" spans="1:6" ht="35.6" x14ac:dyDescent="0.4">
      <c r="A494" s="116" t="s">
        <v>210</v>
      </c>
      <c r="B494" s="109">
        <v>6</v>
      </c>
      <c r="C494" s="109"/>
      <c r="D494" s="110" t="s">
        <v>461</v>
      </c>
      <c r="E494" s="109"/>
      <c r="F494" s="110" t="s">
        <v>199</v>
      </c>
    </row>
    <row r="495" spans="1:6" x14ac:dyDescent="0.4">
      <c r="A495" s="115" t="s">
        <v>107</v>
      </c>
      <c r="B495" s="112"/>
      <c r="C495" s="112">
        <v>597</v>
      </c>
      <c r="D495" s="113" t="s">
        <v>462</v>
      </c>
      <c r="E495" s="112">
        <v>2</v>
      </c>
      <c r="F495" s="113" t="s">
        <v>411</v>
      </c>
    </row>
    <row r="496" spans="1:6" ht="35.6" x14ac:dyDescent="0.4">
      <c r="A496" s="116" t="s">
        <v>203</v>
      </c>
      <c r="B496" s="109">
        <v>3</v>
      </c>
      <c r="C496" s="109"/>
      <c r="D496" s="110" t="s">
        <v>463</v>
      </c>
      <c r="E496" s="109"/>
      <c r="F496" s="110" t="s">
        <v>151</v>
      </c>
    </row>
    <row r="497" spans="1:6" ht="35.6" x14ac:dyDescent="0.4">
      <c r="A497" s="117" t="s">
        <v>207</v>
      </c>
      <c r="B497" s="112">
        <v>3</v>
      </c>
      <c r="C497" s="112"/>
      <c r="D497" s="113" t="s">
        <v>464</v>
      </c>
      <c r="E497" s="112"/>
      <c r="F497" s="113" t="s">
        <v>151</v>
      </c>
    </row>
    <row r="498" spans="1:6" ht="35.6" x14ac:dyDescent="0.4">
      <c r="A498" s="116" t="s">
        <v>210</v>
      </c>
      <c r="B498" s="109">
        <v>6</v>
      </c>
      <c r="C498" s="109"/>
      <c r="D498" s="110" t="s">
        <v>465</v>
      </c>
      <c r="E498" s="109"/>
      <c r="F498" s="110" t="s">
        <v>125</v>
      </c>
    </row>
    <row r="499" spans="1:6" x14ac:dyDescent="0.4">
      <c r="A499" s="115" t="s">
        <v>112</v>
      </c>
      <c r="B499" s="112"/>
      <c r="C499" s="112">
        <v>47</v>
      </c>
      <c r="D499" s="113" t="s">
        <v>466</v>
      </c>
      <c r="E499" s="112"/>
      <c r="F499" s="113"/>
    </row>
    <row r="500" spans="1:6" ht="35.6" x14ac:dyDescent="0.4">
      <c r="A500" s="116" t="s">
        <v>203</v>
      </c>
      <c r="B500" s="109">
        <v>3</v>
      </c>
      <c r="C500" s="109"/>
      <c r="D500" s="110" t="s">
        <v>140</v>
      </c>
      <c r="E500" s="109"/>
      <c r="F500" s="110"/>
    </row>
    <row r="501" spans="1:6" ht="35.6" x14ac:dyDescent="0.4">
      <c r="A501" s="117" t="s">
        <v>207</v>
      </c>
      <c r="B501" s="112">
        <v>3</v>
      </c>
      <c r="C501" s="112"/>
      <c r="D501" s="113" t="s">
        <v>467</v>
      </c>
      <c r="E501" s="112"/>
      <c r="F501" s="113"/>
    </row>
    <row r="502" spans="1:6" ht="35.6" x14ac:dyDescent="0.4">
      <c r="A502" s="116" t="s">
        <v>210</v>
      </c>
      <c r="B502" s="109">
        <v>6</v>
      </c>
      <c r="C502" s="109"/>
      <c r="D502" s="110" t="s">
        <v>468</v>
      </c>
      <c r="E502" s="109"/>
      <c r="F502" s="110"/>
    </row>
    <row r="503" spans="1:6" x14ac:dyDescent="0.4">
      <c r="A503" s="115" t="s">
        <v>117</v>
      </c>
      <c r="B503" s="112"/>
      <c r="C503" s="112">
        <v>10</v>
      </c>
      <c r="D503" s="113" t="s">
        <v>469</v>
      </c>
      <c r="E503" s="112"/>
      <c r="F503" s="113"/>
    </row>
    <row r="504" spans="1:6" ht="35.6" x14ac:dyDescent="0.4">
      <c r="A504" s="116" t="s">
        <v>203</v>
      </c>
      <c r="B504" s="109">
        <v>3</v>
      </c>
      <c r="C504" s="109"/>
      <c r="D504" s="110" t="s">
        <v>143</v>
      </c>
      <c r="E504" s="109"/>
      <c r="F504" s="110"/>
    </row>
    <row r="505" spans="1:6" ht="35.6" x14ac:dyDescent="0.4">
      <c r="A505" s="117" t="s">
        <v>207</v>
      </c>
      <c r="B505" s="112">
        <v>3</v>
      </c>
      <c r="C505" s="112"/>
      <c r="D505" s="113" t="s">
        <v>470</v>
      </c>
      <c r="E505" s="112"/>
      <c r="F505" s="113"/>
    </row>
    <row r="506" spans="1:6" ht="35.6" x14ac:dyDescent="0.4">
      <c r="A506" s="116" t="s">
        <v>210</v>
      </c>
      <c r="B506" s="109">
        <v>6</v>
      </c>
      <c r="C506" s="109"/>
      <c r="D506" s="110" t="s">
        <v>270</v>
      </c>
      <c r="E506" s="109"/>
      <c r="F506" s="110"/>
    </row>
    <row r="507" spans="1:6" x14ac:dyDescent="0.4">
      <c r="A507" s="115" t="s">
        <v>122</v>
      </c>
      <c r="B507" s="112"/>
      <c r="C507" s="112">
        <v>3</v>
      </c>
      <c r="D507" s="113" t="s">
        <v>292</v>
      </c>
      <c r="E507" s="112"/>
      <c r="F507" s="113"/>
    </row>
    <row r="508" spans="1:6" ht="35.6" x14ac:dyDescent="0.4">
      <c r="A508" s="116" t="s">
        <v>203</v>
      </c>
      <c r="B508" s="109">
        <v>3</v>
      </c>
      <c r="C508" s="109"/>
      <c r="D508" s="110" t="s">
        <v>151</v>
      </c>
      <c r="E508" s="109"/>
      <c r="F508" s="110"/>
    </row>
    <row r="509" spans="1:6" ht="35.6" x14ac:dyDescent="0.4">
      <c r="A509" s="117" t="s">
        <v>207</v>
      </c>
      <c r="B509" s="112">
        <v>3</v>
      </c>
      <c r="C509" s="112"/>
      <c r="D509" s="113" t="s">
        <v>125</v>
      </c>
      <c r="E509" s="112"/>
      <c r="F509" s="113"/>
    </row>
    <row r="510" spans="1:6" ht="35.6" x14ac:dyDescent="0.4">
      <c r="A510" s="116" t="s">
        <v>210</v>
      </c>
      <c r="B510" s="109">
        <v>6</v>
      </c>
      <c r="C510" s="109"/>
      <c r="D510" s="110" t="s">
        <v>124</v>
      </c>
      <c r="E510" s="109"/>
      <c r="F510" s="110"/>
    </row>
    <row r="511" spans="1:6" ht="24" x14ac:dyDescent="0.4">
      <c r="A511" s="111" t="s">
        <v>231</v>
      </c>
      <c r="B511" s="112"/>
      <c r="C511" s="112"/>
      <c r="D511" s="113"/>
      <c r="E511" s="112"/>
      <c r="F511" s="113"/>
    </row>
    <row r="512" spans="1:6" x14ac:dyDescent="0.4">
      <c r="A512" s="114" t="s">
        <v>17</v>
      </c>
      <c r="B512" s="109"/>
      <c r="C512" s="109"/>
      <c r="D512" s="110"/>
      <c r="E512" s="109"/>
      <c r="F512" s="110"/>
    </row>
    <row r="513" spans="1:6" x14ac:dyDescent="0.4">
      <c r="A513" s="115" t="s">
        <v>17</v>
      </c>
      <c r="B513" s="112"/>
      <c r="C513" s="112">
        <v>5950</v>
      </c>
      <c r="D513" s="113" t="s">
        <v>310</v>
      </c>
      <c r="E513" s="112">
        <v>4</v>
      </c>
      <c r="F513" s="113" t="s">
        <v>471</v>
      </c>
    </row>
    <row r="514" spans="1:6" ht="35.6" x14ac:dyDescent="0.4">
      <c r="A514" s="116" t="s">
        <v>91</v>
      </c>
      <c r="B514" s="109" t="s">
        <v>397</v>
      </c>
      <c r="C514" s="109"/>
      <c r="D514" s="110" t="s">
        <v>472</v>
      </c>
      <c r="E514" s="109"/>
      <c r="F514" s="110" t="s">
        <v>124</v>
      </c>
    </row>
    <row r="515" spans="1:6" ht="24" x14ac:dyDescent="0.4">
      <c r="A515" s="117" t="s">
        <v>94</v>
      </c>
      <c r="B515" s="112" t="s">
        <v>236</v>
      </c>
      <c r="C515" s="112"/>
      <c r="D515" s="113" t="s">
        <v>473</v>
      </c>
      <c r="E515" s="112"/>
      <c r="F515" s="113" t="s">
        <v>160</v>
      </c>
    </row>
    <row r="516" spans="1:6" ht="35.6" x14ac:dyDescent="0.4">
      <c r="A516" s="116" t="s">
        <v>98</v>
      </c>
      <c r="B516" s="109" t="s">
        <v>236</v>
      </c>
      <c r="C516" s="109"/>
      <c r="D516" s="110" t="s">
        <v>474</v>
      </c>
      <c r="E516" s="109"/>
      <c r="F516" s="110" t="s">
        <v>151</v>
      </c>
    </row>
    <row r="517" spans="1:6" ht="24" x14ac:dyDescent="0.4">
      <c r="A517" s="117" t="s">
        <v>129</v>
      </c>
      <c r="B517" s="112" t="s">
        <v>398</v>
      </c>
      <c r="C517" s="112"/>
      <c r="D517" s="113" t="s">
        <v>475</v>
      </c>
      <c r="E517" s="112"/>
      <c r="F517" s="113" t="s">
        <v>476</v>
      </c>
    </row>
    <row r="518" spans="1:6" ht="24" x14ac:dyDescent="0.4">
      <c r="A518" s="116" t="s">
        <v>133</v>
      </c>
      <c r="B518" s="109" t="s">
        <v>234</v>
      </c>
      <c r="C518" s="109"/>
      <c r="D518" s="110" t="s">
        <v>477</v>
      </c>
      <c r="E518" s="109"/>
      <c r="F518" s="110" t="s">
        <v>140</v>
      </c>
    </row>
    <row r="519" spans="1:6" ht="24" x14ac:dyDescent="0.4">
      <c r="A519" s="117" t="s">
        <v>137</v>
      </c>
      <c r="B519" s="112" t="s">
        <v>240</v>
      </c>
      <c r="C519" s="112"/>
      <c r="D519" s="113" t="s">
        <v>254</v>
      </c>
      <c r="E519" s="112"/>
      <c r="F519" s="113" t="s">
        <v>151</v>
      </c>
    </row>
    <row r="520" spans="1:6" x14ac:dyDescent="0.4">
      <c r="A520" s="116" t="s">
        <v>164</v>
      </c>
      <c r="B520" s="109" t="s">
        <v>240</v>
      </c>
      <c r="C520" s="109"/>
      <c r="D520" s="110" t="s">
        <v>478</v>
      </c>
      <c r="E520" s="109"/>
      <c r="F520" s="110" t="s">
        <v>151</v>
      </c>
    </row>
    <row r="521" spans="1:6" ht="24" x14ac:dyDescent="0.4">
      <c r="A521" s="117" t="s">
        <v>166</v>
      </c>
      <c r="B521" s="112" t="s">
        <v>398</v>
      </c>
      <c r="C521" s="112"/>
      <c r="D521" s="113" t="s">
        <v>479</v>
      </c>
      <c r="E521" s="112"/>
      <c r="F521" s="113" t="s">
        <v>476</v>
      </c>
    </row>
    <row r="522" spans="1:6" ht="24" x14ac:dyDescent="0.4">
      <c r="A522" s="116" t="s">
        <v>169</v>
      </c>
      <c r="B522" s="109" t="s">
        <v>240</v>
      </c>
      <c r="C522" s="109"/>
      <c r="D522" s="110" t="s">
        <v>373</v>
      </c>
      <c r="E522" s="109"/>
      <c r="F522" s="110" t="s">
        <v>151</v>
      </c>
    </row>
    <row r="523" spans="1:6" ht="35.6" x14ac:dyDescent="0.4">
      <c r="A523" s="117" t="s">
        <v>203</v>
      </c>
      <c r="B523" s="112" t="s">
        <v>238</v>
      </c>
      <c r="C523" s="112"/>
      <c r="D523" s="113" t="s">
        <v>480</v>
      </c>
      <c r="E523" s="112"/>
      <c r="F523" s="113" t="s">
        <v>151</v>
      </c>
    </row>
    <row r="524" spans="1:6" ht="35.6" x14ac:dyDescent="0.4">
      <c r="A524" s="116" t="s">
        <v>207</v>
      </c>
      <c r="B524" s="109" t="s">
        <v>248</v>
      </c>
      <c r="C524" s="109"/>
      <c r="D524" s="110" t="s">
        <v>481</v>
      </c>
      <c r="E524" s="109"/>
      <c r="F524" s="110" t="s">
        <v>160</v>
      </c>
    </row>
    <row r="525" spans="1:6" ht="35.6" x14ac:dyDescent="0.4">
      <c r="A525" s="117" t="s">
        <v>210</v>
      </c>
      <c r="B525" s="112" t="s">
        <v>398</v>
      </c>
      <c r="C525" s="112"/>
      <c r="D525" s="113" t="s">
        <v>482</v>
      </c>
      <c r="E525" s="112"/>
      <c r="F525" s="113" t="s">
        <v>483</v>
      </c>
    </row>
    <row r="526" spans="1:6" ht="24" x14ac:dyDescent="0.4">
      <c r="A526" s="114" t="s">
        <v>101</v>
      </c>
      <c r="B526" s="109"/>
      <c r="C526" s="109"/>
      <c r="D526" s="110"/>
      <c r="E526" s="109"/>
      <c r="F526" s="110"/>
    </row>
    <row r="527" spans="1:6" x14ac:dyDescent="0.4">
      <c r="A527" s="115" t="s">
        <v>102</v>
      </c>
      <c r="B527" s="112"/>
      <c r="C527" s="112">
        <v>5928</v>
      </c>
      <c r="D527" s="113" t="s">
        <v>484</v>
      </c>
      <c r="E527" s="112">
        <v>4</v>
      </c>
      <c r="F527" s="113" t="s">
        <v>471</v>
      </c>
    </row>
    <row r="528" spans="1:6" ht="35.6" x14ac:dyDescent="0.4">
      <c r="A528" s="116" t="s">
        <v>91</v>
      </c>
      <c r="B528" s="109" t="s">
        <v>397</v>
      </c>
      <c r="C528" s="109"/>
      <c r="D528" s="110" t="s">
        <v>485</v>
      </c>
      <c r="E528" s="109"/>
      <c r="F528" s="110" t="s">
        <v>124</v>
      </c>
    </row>
    <row r="529" spans="1:6" ht="24" x14ac:dyDescent="0.4">
      <c r="A529" s="117" t="s">
        <v>94</v>
      </c>
      <c r="B529" s="112" t="s">
        <v>236</v>
      </c>
      <c r="C529" s="112"/>
      <c r="D529" s="113" t="s">
        <v>486</v>
      </c>
      <c r="E529" s="112"/>
      <c r="F529" s="113" t="s">
        <v>160</v>
      </c>
    </row>
    <row r="530" spans="1:6" ht="35.6" x14ac:dyDescent="0.4">
      <c r="A530" s="116" t="s">
        <v>98</v>
      </c>
      <c r="B530" s="109" t="s">
        <v>236</v>
      </c>
      <c r="C530" s="109"/>
      <c r="D530" s="110" t="s">
        <v>297</v>
      </c>
      <c r="E530" s="109"/>
      <c r="F530" s="110" t="s">
        <v>151</v>
      </c>
    </row>
    <row r="531" spans="1:6" ht="24" x14ac:dyDescent="0.4">
      <c r="A531" s="117" t="s">
        <v>129</v>
      </c>
      <c r="B531" s="112" t="s">
        <v>398</v>
      </c>
      <c r="C531" s="112"/>
      <c r="D531" s="113" t="s">
        <v>487</v>
      </c>
      <c r="E531" s="112"/>
      <c r="F531" s="113" t="s">
        <v>476</v>
      </c>
    </row>
    <row r="532" spans="1:6" ht="24" x14ac:dyDescent="0.4">
      <c r="A532" s="116" t="s">
        <v>133</v>
      </c>
      <c r="B532" s="109" t="s">
        <v>234</v>
      </c>
      <c r="C532" s="109"/>
      <c r="D532" s="110" t="s">
        <v>488</v>
      </c>
      <c r="E532" s="109"/>
      <c r="F532" s="110" t="s">
        <v>140</v>
      </c>
    </row>
    <row r="533" spans="1:6" ht="24" x14ac:dyDescent="0.4">
      <c r="A533" s="117" t="s">
        <v>137</v>
      </c>
      <c r="B533" s="112" t="s">
        <v>240</v>
      </c>
      <c r="C533" s="112"/>
      <c r="D533" s="113" t="s">
        <v>489</v>
      </c>
      <c r="E533" s="112"/>
      <c r="F533" s="113" t="s">
        <v>151</v>
      </c>
    </row>
    <row r="534" spans="1:6" x14ac:dyDescent="0.4">
      <c r="A534" s="116" t="s">
        <v>164</v>
      </c>
      <c r="B534" s="109" t="s">
        <v>240</v>
      </c>
      <c r="C534" s="109"/>
      <c r="D534" s="110" t="s">
        <v>490</v>
      </c>
      <c r="E534" s="109"/>
      <c r="F534" s="110" t="s">
        <v>151</v>
      </c>
    </row>
    <row r="535" spans="1:6" ht="24" x14ac:dyDescent="0.4">
      <c r="A535" s="117" t="s">
        <v>166</v>
      </c>
      <c r="B535" s="112" t="s">
        <v>398</v>
      </c>
      <c r="C535" s="112"/>
      <c r="D535" s="113" t="s">
        <v>491</v>
      </c>
      <c r="E535" s="112"/>
      <c r="F535" s="113" t="s">
        <v>476</v>
      </c>
    </row>
    <row r="536" spans="1:6" ht="24" x14ac:dyDescent="0.4">
      <c r="A536" s="116" t="s">
        <v>169</v>
      </c>
      <c r="B536" s="109" t="s">
        <v>240</v>
      </c>
      <c r="C536" s="109"/>
      <c r="D536" s="110" t="s">
        <v>492</v>
      </c>
      <c r="E536" s="109"/>
      <c r="F536" s="110" t="s">
        <v>151</v>
      </c>
    </row>
    <row r="537" spans="1:6" ht="35.6" x14ac:dyDescent="0.4">
      <c r="A537" s="117" t="s">
        <v>203</v>
      </c>
      <c r="B537" s="112" t="s">
        <v>238</v>
      </c>
      <c r="C537" s="112"/>
      <c r="D537" s="113" t="s">
        <v>493</v>
      </c>
      <c r="E537" s="112"/>
      <c r="F537" s="113" t="s">
        <v>151</v>
      </c>
    </row>
    <row r="538" spans="1:6" ht="35.6" x14ac:dyDescent="0.4">
      <c r="A538" s="116" t="s">
        <v>207</v>
      </c>
      <c r="B538" s="109" t="s">
        <v>248</v>
      </c>
      <c r="C538" s="109"/>
      <c r="D538" s="110" t="s">
        <v>494</v>
      </c>
      <c r="E538" s="109"/>
      <c r="F538" s="110" t="s">
        <v>160</v>
      </c>
    </row>
    <row r="539" spans="1:6" ht="35.6" x14ac:dyDescent="0.4">
      <c r="A539" s="117" t="s">
        <v>210</v>
      </c>
      <c r="B539" s="112" t="s">
        <v>398</v>
      </c>
      <c r="C539" s="112"/>
      <c r="D539" s="113" t="s">
        <v>495</v>
      </c>
      <c r="E539" s="112"/>
      <c r="F539" s="113" t="s">
        <v>483</v>
      </c>
    </row>
    <row r="540" spans="1:6" x14ac:dyDescent="0.4">
      <c r="A540" s="119" t="s">
        <v>107</v>
      </c>
      <c r="B540" s="109"/>
      <c r="C540" s="109">
        <v>18</v>
      </c>
      <c r="D540" s="110" t="s">
        <v>496</v>
      </c>
      <c r="E540" s="109"/>
      <c r="F540" s="110"/>
    </row>
    <row r="541" spans="1:6" ht="35.6" x14ac:dyDescent="0.4">
      <c r="A541" s="117" t="s">
        <v>91</v>
      </c>
      <c r="B541" s="112" t="s">
        <v>397</v>
      </c>
      <c r="C541" s="112"/>
      <c r="D541" s="113" t="s">
        <v>149</v>
      </c>
      <c r="E541" s="112"/>
      <c r="F541" s="113"/>
    </row>
    <row r="542" spans="1:6" ht="24" x14ac:dyDescent="0.4">
      <c r="A542" s="116" t="s">
        <v>94</v>
      </c>
      <c r="B542" s="109" t="s">
        <v>236</v>
      </c>
      <c r="C542" s="109"/>
      <c r="D542" s="110" t="s">
        <v>149</v>
      </c>
      <c r="E542" s="109"/>
      <c r="F542" s="110"/>
    </row>
    <row r="543" spans="1:6" ht="35.6" x14ac:dyDescent="0.4">
      <c r="A543" s="117" t="s">
        <v>98</v>
      </c>
      <c r="B543" s="112" t="s">
        <v>236</v>
      </c>
      <c r="C543" s="112"/>
      <c r="D543" s="113" t="s">
        <v>151</v>
      </c>
      <c r="E543" s="112"/>
      <c r="F543" s="113"/>
    </row>
    <row r="544" spans="1:6" ht="24" x14ac:dyDescent="0.4">
      <c r="A544" s="116" t="s">
        <v>129</v>
      </c>
      <c r="B544" s="109" t="s">
        <v>398</v>
      </c>
      <c r="C544" s="109"/>
      <c r="D544" s="110" t="s">
        <v>483</v>
      </c>
      <c r="E544" s="109"/>
      <c r="F544" s="110"/>
    </row>
    <row r="545" spans="1:6" ht="24" x14ac:dyDescent="0.4">
      <c r="A545" s="117" t="s">
        <v>133</v>
      </c>
      <c r="B545" s="112" t="s">
        <v>234</v>
      </c>
      <c r="C545" s="112"/>
      <c r="D545" s="113" t="s">
        <v>140</v>
      </c>
      <c r="E545" s="112"/>
      <c r="F545" s="113"/>
    </row>
    <row r="546" spans="1:6" ht="24" x14ac:dyDescent="0.4">
      <c r="A546" s="116" t="s">
        <v>137</v>
      </c>
      <c r="B546" s="109" t="s">
        <v>240</v>
      </c>
      <c r="C546" s="109"/>
      <c r="D546" s="110" t="s">
        <v>136</v>
      </c>
      <c r="E546" s="109"/>
      <c r="F546" s="110"/>
    </row>
    <row r="547" spans="1:6" x14ac:dyDescent="0.4">
      <c r="A547" s="117" t="s">
        <v>164</v>
      </c>
      <c r="B547" s="112" t="s">
        <v>240</v>
      </c>
      <c r="C547" s="112"/>
      <c r="D547" s="113" t="s">
        <v>124</v>
      </c>
      <c r="E547" s="112"/>
      <c r="F547" s="113"/>
    </row>
    <row r="548" spans="1:6" ht="24" x14ac:dyDescent="0.4">
      <c r="A548" s="116" t="s">
        <v>166</v>
      </c>
      <c r="B548" s="109" t="s">
        <v>398</v>
      </c>
      <c r="C548" s="109"/>
      <c r="D548" s="110" t="s">
        <v>143</v>
      </c>
      <c r="E548" s="109"/>
      <c r="F548" s="110"/>
    </row>
    <row r="549" spans="1:6" ht="24" x14ac:dyDescent="0.4">
      <c r="A549" s="117" t="s">
        <v>169</v>
      </c>
      <c r="B549" s="112" t="s">
        <v>240</v>
      </c>
      <c r="C549" s="112"/>
      <c r="D549" s="113" t="s">
        <v>193</v>
      </c>
      <c r="E549" s="112"/>
      <c r="F549" s="113"/>
    </row>
    <row r="550" spans="1:6" ht="35.6" x14ac:dyDescent="0.4">
      <c r="A550" s="116" t="s">
        <v>203</v>
      </c>
      <c r="B550" s="109" t="s">
        <v>238</v>
      </c>
      <c r="C550" s="109"/>
      <c r="D550" s="110" t="s">
        <v>497</v>
      </c>
      <c r="E550" s="109"/>
      <c r="F550" s="110"/>
    </row>
    <row r="551" spans="1:6" ht="35.6" x14ac:dyDescent="0.4">
      <c r="A551" s="117" t="s">
        <v>207</v>
      </c>
      <c r="B551" s="112" t="s">
        <v>248</v>
      </c>
      <c r="C551" s="112"/>
      <c r="D551" s="113" t="s">
        <v>149</v>
      </c>
      <c r="E551" s="112"/>
      <c r="F551" s="113"/>
    </row>
    <row r="552" spans="1:6" ht="35.6" x14ac:dyDescent="0.4">
      <c r="A552" s="116" t="s">
        <v>210</v>
      </c>
      <c r="B552" s="109" t="s">
        <v>398</v>
      </c>
      <c r="C552" s="109"/>
      <c r="D552" s="110" t="s">
        <v>498</v>
      </c>
      <c r="E552" s="109"/>
      <c r="F552" s="110"/>
    </row>
    <row r="553" spans="1:6" ht="24" x14ac:dyDescent="0.4">
      <c r="A553" s="115" t="s">
        <v>229</v>
      </c>
      <c r="B553" s="112"/>
      <c r="C553" s="112">
        <v>4</v>
      </c>
      <c r="D553" s="113" t="s">
        <v>499</v>
      </c>
      <c r="E553" s="112"/>
      <c r="F553" s="113"/>
    </row>
    <row r="554" spans="1:6" ht="35.6" x14ac:dyDescent="0.4">
      <c r="A554" s="116" t="s">
        <v>91</v>
      </c>
      <c r="B554" s="109" t="s">
        <v>397</v>
      </c>
      <c r="C554" s="109"/>
      <c r="D554" s="110" t="s">
        <v>119</v>
      </c>
      <c r="E554" s="109"/>
      <c r="F554" s="110"/>
    </row>
    <row r="555" spans="1:6" ht="24" x14ac:dyDescent="0.4">
      <c r="A555" s="117" t="s">
        <v>94</v>
      </c>
      <c r="B555" s="112" t="s">
        <v>236</v>
      </c>
      <c r="C555" s="112"/>
      <c r="D555" s="113" t="s">
        <v>119</v>
      </c>
      <c r="E555" s="112"/>
      <c r="F555" s="113"/>
    </row>
    <row r="556" spans="1:6" ht="35.6" x14ac:dyDescent="0.4">
      <c r="A556" s="116" t="s">
        <v>98</v>
      </c>
      <c r="B556" s="109" t="s">
        <v>236</v>
      </c>
      <c r="C556" s="109"/>
      <c r="D556" s="110" t="s">
        <v>151</v>
      </c>
      <c r="E556" s="109"/>
      <c r="F556" s="110"/>
    </row>
    <row r="557" spans="1:6" ht="24" x14ac:dyDescent="0.4">
      <c r="A557" s="117" t="s">
        <v>129</v>
      </c>
      <c r="B557" s="112" t="s">
        <v>398</v>
      </c>
      <c r="C557" s="112"/>
      <c r="D557" s="113" t="s">
        <v>199</v>
      </c>
      <c r="E557" s="112"/>
      <c r="F557" s="113"/>
    </row>
    <row r="558" spans="1:6" ht="24" x14ac:dyDescent="0.4">
      <c r="A558" s="116" t="s">
        <v>133</v>
      </c>
      <c r="B558" s="109" t="s">
        <v>234</v>
      </c>
      <c r="C558" s="109"/>
      <c r="D558" s="110" t="s">
        <v>151</v>
      </c>
      <c r="E558" s="109"/>
      <c r="F558" s="110"/>
    </row>
    <row r="559" spans="1:6" ht="24" x14ac:dyDescent="0.4">
      <c r="A559" s="117" t="s">
        <v>137</v>
      </c>
      <c r="B559" s="112" t="s">
        <v>240</v>
      </c>
      <c r="C559" s="112"/>
      <c r="D559" s="113" t="s">
        <v>151</v>
      </c>
      <c r="E559" s="112"/>
      <c r="F559" s="113"/>
    </row>
    <row r="560" spans="1:6" x14ac:dyDescent="0.4">
      <c r="A560" s="116" t="s">
        <v>164</v>
      </c>
      <c r="B560" s="109" t="s">
        <v>240</v>
      </c>
      <c r="C560" s="109"/>
      <c r="D560" s="110" t="s">
        <v>151</v>
      </c>
      <c r="E560" s="109"/>
      <c r="F560" s="110"/>
    </row>
    <row r="561" spans="1:6" ht="24" x14ac:dyDescent="0.4">
      <c r="A561" s="117" t="s">
        <v>166</v>
      </c>
      <c r="B561" s="112" t="s">
        <v>398</v>
      </c>
      <c r="C561" s="112"/>
      <c r="D561" s="113" t="s">
        <v>151</v>
      </c>
      <c r="E561" s="112"/>
      <c r="F561" s="113"/>
    </row>
    <row r="562" spans="1:6" ht="24" x14ac:dyDescent="0.4">
      <c r="A562" s="116" t="s">
        <v>169</v>
      </c>
      <c r="B562" s="109" t="s">
        <v>240</v>
      </c>
      <c r="C562" s="109"/>
      <c r="D562" s="110" t="s">
        <v>151</v>
      </c>
      <c r="E562" s="109"/>
      <c r="F562" s="110"/>
    </row>
    <row r="563" spans="1:6" ht="35.6" x14ac:dyDescent="0.4">
      <c r="A563" s="117" t="s">
        <v>203</v>
      </c>
      <c r="B563" s="112" t="s">
        <v>238</v>
      </c>
      <c r="C563" s="112"/>
      <c r="D563" s="113" t="s">
        <v>151</v>
      </c>
      <c r="E563" s="112"/>
      <c r="F563" s="113"/>
    </row>
    <row r="564" spans="1:6" ht="35.6" x14ac:dyDescent="0.4">
      <c r="A564" s="116" t="s">
        <v>207</v>
      </c>
      <c r="B564" s="109" t="s">
        <v>248</v>
      </c>
      <c r="C564" s="109"/>
      <c r="D564" s="110"/>
      <c r="E564" s="109"/>
      <c r="F564" s="110"/>
    </row>
    <row r="565" spans="1:6" ht="35.6" x14ac:dyDescent="0.4">
      <c r="A565" s="117" t="s">
        <v>210</v>
      </c>
      <c r="B565" s="112" t="s">
        <v>398</v>
      </c>
      <c r="C565" s="112"/>
      <c r="D565" s="113" t="s">
        <v>151</v>
      </c>
      <c r="E565" s="112"/>
      <c r="F565" s="113"/>
    </row>
    <row r="566" spans="1:6" x14ac:dyDescent="0.4">
      <c r="A566" s="121" t="s">
        <v>274</v>
      </c>
      <c r="B566" s="122"/>
      <c r="C566" s="122"/>
      <c r="D566" s="122"/>
      <c r="E566" s="122"/>
      <c r="F566" s="122"/>
    </row>
  </sheetData>
  <mergeCells count="21">
    <mergeCell ref="A384:A385"/>
    <mergeCell ref="B384:B385"/>
    <mergeCell ref="C384:D384"/>
    <mergeCell ref="E384:F384"/>
    <mergeCell ref="A566:F566"/>
    <mergeCell ref="A1:F1"/>
    <mergeCell ref="A2:F2"/>
    <mergeCell ref="A3:F3"/>
    <mergeCell ref="A4:F4"/>
    <mergeCell ref="A5:F5"/>
    <mergeCell ref="A197:A198"/>
    <mergeCell ref="B197:B198"/>
    <mergeCell ref="C197:D197"/>
    <mergeCell ref="E197:F197"/>
    <mergeCell ref="E8:F8"/>
    <mergeCell ref="A194:F194"/>
    <mergeCell ref="A381:F381"/>
    <mergeCell ref="A7:C7"/>
    <mergeCell ref="A8:A9"/>
    <mergeCell ref="B8:B9"/>
    <mergeCell ref="C8:D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tabSelected="1" topLeftCell="A28" workbookViewId="0">
      <selection activeCell="B32" sqref="B32"/>
    </sheetView>
  </sheetViews>
  <sheetFormatPr defaultRowHeight="14.6" x14ac:dyDescent="0.4"/>
  <cols>
    <col min="1" max="1" width="28" customWidth="1"/>
    <col min="2" max="2" width="27.3828125" customWidth="1"/>
    <col min="3" max="3" width="5.53515625" customWidth="1"/>
    <col min="4" max="4" width="8.921875" customWidth="1"/>
    <col min="5" max="5" width="9.84375" customWidth="1"/>
    <col min="6" max="6" width="6.4609375" style="133" customWidth="1"/>
    <col min="7" max="7" width="13.69140625" customWidth="1"/>
    <col min="8" max="8" width="4.921875" customWidth="1"/>
    <col min="9" max="9" width="4.07421875" customWidth="1"/>
    <col min="10" max="10" width="4.61328125" customWidth="1"/>
    <col min="11" max="11" width="4.4609375" customWidth="1"/>
    <col min="12" max="12" width="5.61328125" customWidth="1"/>
    <col min="13" max="13" width="5.4609375" customWidth="1"/>
    <col min="14" max="14" width="4.23046875" customWidth="1"/>
    <col min="15" max="15" width="4.921875" customWidth="1"/>
    <col min="16" max="16" width="4.84375" customWidth="1"/>
    <col min="17" max="17" width="5.07421875" customWidth="1"/>
    <col min="18" max="18" width="4.3828125" customWidth="1"/>
    <col min="19" max="19" width="4.84375" customWidth="1"/>
    <col min="20" max="20" width="5.4609375" customWidth="1"/>
    <col min="21" max="21" width="4.61328125" customWidth="1"/>
    <col min="22" max="22" width="4.765625" customWidth="1"/>
    <col min="23" max="23" width="4.53515625" customWidth="1"/>
    <col min="24" max="24" width="4.3828125" customWidth="1"/>
    <col min="25" max="25" width="4.921875" customWidth="1"/>
    <col min="257" max="257" width="28" customWidth="1"/>
    <col min="258" max="258" width="27.3828125" customWidth="1"/>
    <col min="259" max="259" width="5.53515625" customWidth="1"/>
    <col min="260" max="260" width="8.921875" customWidth="1"/>
    <col min="261" max="261" width="9.84375" customWidth="1"/>
    <col min="262" max="262" width="6.4609375" customWidth="1"/>
    <col min="263" max="263" width="13.69140625" customWidth="1"/>
    <col min="264" max="264" width="4.921875" customWidth="1"/>
    <col min="265" max="265" width="4.07421875" customWidth="1"/>
    <col min="266" max="266" width="4.61328125" customWidth="1"/>
    <col min="267" max="267" width="4.4609375" customWidth="1"/>
    <col min="268" max="268" width="5.61328125" customWidth="1"/>
    <col min="269" max="269" width="5.4609375" customWidth="1"/>
    <col min="270" max="270" width="4.23046875" customWidth="1"/>
    <col min="271" max="271" width="4.921875" customWidth="1"/>
    <col min="272" max="272" width="4.84375" customWidth="1"/>
    <col min="273" max="273" width="5.07421875" customWidth="1"/>
    <col min="274" max="274" width="4.3828125" customWidth="1"/>
    <col min="275" max="275" width="4.84375" customWidth="1"/>
    <col min="276" max="276" width="5.4609375" customWidth="1"/>
    <col min="277" max="277" width="4.61328125" customWidth="1"/>
    <col min="278" max="278" width="4.765625" customWidth="1"/>
    <col min="279" max="279" width="4.53515625" customWidth="1"/>
    <col min="280" max="280" width="4.3828125" customWidth="1"/>
    <col min="281" max="281" width="4.921875" customWidth="1"/>
    <col min="513" max="513" width="28" customWidth="1"/>
    <col min="514" max="514" width="27.3828125" customWidth="1"/>
    <col min="515" max="515" width="5.53515625" customWidth="1"/>
    <col min="516" max="516" width="8.921875" customWidth="1"/>
    <col min="517" max="517" width="9.84375" customWidth="1"/>
    <col min="518" max="518" width="6.4609375" customWidth="1"/>
    <col min="519" max="519" width="13.69140625" customWidth="1"/>
    <col min="520" max="520" width="4.921875" customWidth="1"/>
    <col min="521" max="521" width="4.07421875" customWidth="1"/>
    <col min="522" max="522" width="4.61328125" customWidth="1"/>
    <col min="523" max="523" width="4.4609375" customWidth="1"/>
    <col min="524" max="524" width="5.61328125" customWidth="1"/>
    <col min="525" max="525" width="5.4609375" customWidth="1"/>
    <col min="526" max="526" width="4.23046875" customWidth="1"/>
    <col min="527" max="527" width="4.921875" customWidth="1"/>
    <col min="528" max="528" width="4.84375" customWidth="1"/>
    <col min="529" max="529" width="5.07421875" customWidth="1"/>
    <col min="530" max="530" width="4.3828125" customWidth="1"/>
    <col min="531" max="531" width="4.84375" customWidth="1"/>
    <col min="532" max="532" width="5.4609375" customWidth="1"/>
    <col min="533" max="533" width="4.61328125" customWidth="1"/>
    <col min="534" max="534" width="4.765625" customWidth="1"/>
    <col min="535" max="535" width="4.53515625" customWidth="1"/>
    <col min="536" max="536" width="4.3828125" customWidth="1"/>
    <col min="537" max="537" width="4.921875" customWidth="1"/>
    <col min="769" max="769" width="28" customWidth="1"/>
    <col min="770" max="770" width="27.3828125" customWidth="1"/>
    <col min="771" max="771" width="5.53515625" customWidth="1"/>
    <col min="772" max="772" width="8.921875" customWidth="1"/>
    <col min="773" max="773" width="9.84375" customWidth="1"/>
    <col min="774" max="774" width="6.4609375" customWidth="1"/>
    <col min="775" max="775" width="13.69140625" customWidth="1"/>
    <col min="776" max="776" width="4.921875" customWidth="1"/>
    <col min="777" max="777" width="4.07421875" customWidth="1"/>
    <col min="778" max="778" width="4.61328125" customWidth="1"/>
    <col min="779" max="779" width="4.4609375" customWidth="1"/>
    <col min="780" max="780" width="5.61328125" customWidth="1"/>
    <col min="781" max="781" width="5.4609375" customWidth="1"/>
    <col min="782" max="782" width="4.23046875" customWidth="1"/>
    <col min="783" max="783" width="4.921875" customWidth="1"/>
    <col min="784" max="784" width="4.84375" customWidth="1"/>
    <col min="785" max="785" width="5.07421875" customWidth="1"/>
    <col min="786" max="786" width="4.3828125" customWidth="1"/>
    <col min="787" max="787" width="4.84375" customWidth="1"/>
    <col min="788" max="788" width="5.4609375" customWidth="1"/>
    <col min="789" max="789" width="4.61328125" customWidth="1"/>
    <col min="790" max="790" width="4.765625" customWidth="1"/>
    <col min="791" max="791" width="4.53515625" customWidth="1"/>
    <col min="792" max="792" width="4.3828125" customWidth="1"/>
    <col min="793" max="793" width="4.921875" customWidth="1"/>
    <col min="1025" max="1025" width="28" customWidth="1"/>
    <col min="1026" max="1026" width="27.3828125" customWidth="1"/>
    <col min="1027" max="1027" width="5.53515625" customWidth="1"/>
    <col min="1028" max="1028" width="8.921875" customWidth="1"/>
    <col min="1029" max="1029" width="9.84375" customWidth="1"/>
    <col min="1030" max="1030" width="6.4609375" customWidth="1"/>
    <col min="1031" max="1031" width="13.69140625" customWidth="1"/>
    <col min="1032" max="1032" width="4.921875" customWidth="1"/>
    <col min="1033" max="1033" width="4.07421875" customWidth="1"/>
    <col min="1034" max="1034" width="4.61328125" customWidth="1"/>
    <col min="1035" max="1035" width="4.4609375" customWidth="1"/>
    <col min="1036" max="1036" width="5.61328125" customWidth="1"/>
    <col min="1037" max="1037" width="5.4609375" customWidth="1"/>
    <col min="1038" max="1038" width="4.23046875" customWidth="1"/>
    <col min="1039" max="1039" width="4.921875" customWidth="1"/>
    <col min="1040" max="1040" width="4.84375" customWidth="1"/>
    <col min="1041" max="1041" width="5.07421875" customWidth="1"/>
    <col min="1042" max="1042" width="4.3828125" customWidth="1"/>
    <col min="1043" max="1043" width="4.84375" customWidth="1"/>
    <col min="1044" max="1044" width="5.4609375" customWidth="1"/>
    <col min="1045" max="1045" width="4.61328125" customWidth="1"/>
    <col min="1046" max="1046" width="4.765625" customWidth="1"/>
    <col min="1047" max="1047" width="4.53515625" customWidth="1"/>
    <col min="1048" max="1048" width="4.3828125" customWidth="1"/>
    <col min="1049" max="1049" width="4.921875" customWidth="1"/>
    <col min="1281" max="1281" width="28" customWidth="1"/>
    <col min="1282" max="1282" width="27.3828125" customWidth="1"/>
    <col min="1283" max="1283" width="5.53515625" customWidth="1"/>
    <col min="1284" max="1284" width="8.921875" customWidth="1"/>
    <col min="1285" max="1285" width="9.84375" customWidth="1"/>
    <col min="1286" max="1286" width="6.4609375" customWidth="1"/>
    <col min="1287" max="1287" width="13.69140625" customWidth="1"/>
    <col min="1288" max="1288" width="4.921875" customWidth="1"/>
    <col min="1289" max="1289" width="4.07421875" customWidth="1"/>
    <col min="1290" max="1290" width="4.61328125" customWidth="1"/>
    <col min="1291" max="1291" width="4.4609375" customWidth="1"/>
    <col min="1292" max="1292" width="5.61328125" customWidth="1"/>
    <col min="1293" max="1293" width="5.4609375" customWidth="1"/>
    <col min="1294" max="1294" width="4.23046875" customWidth="1"/>
    <col min="1295" max="1295" width="4.921875" customWidth="1"/>
    <col min="1296" max="1296" width="4.84375" customWidth="1"/>
    <col min="1297" max="1297" width="5.07421875" customWidth="1"/>
    <col min="1298" max="1298" width="4.3828125" customWidth="1"/>
    <col min="1299" max="1299" width="4.84375" customWidth="1"/>
    <col min="1300" max="1300" width="5.4609375" customWidth="1"/>
    <col min="1301" max="1301" width="4.61328125" customWidth="1"/>
    <col min="1302" max="1302" width="4.765625" customWidth="1"/>
    <col min="1303" max="1303" width="4.53515625" customWidth="1"/>
    <col min="1304" max="1304" width="4.3828125" customWidth="1"/>
    <col min="1305" max="1305" width="4.921875" customWidth="1"/>
    <col min="1537" max="1537" width="28" customWidth="1"/>
    <col min="1538" max="1538" width="27.3828125" customWidth="1"/>
    <col min="1539" max="1539" width="5.53515625" customWidth="1"/>
    <col min="1540" max="1540" width="8.921875" customWidth="1"/>
    <col min="1541" max="1541" width="9.84375" customWidth="1"/>
    <col min="1542" max="1542" width="6.4609375" customWidth="1"/>
    <col min="1543" max="1543" width="13.69140625" customWidth="1"/>
    <col min="1544" max="1544" width="4.921875" customWidth="1"/>
    <col min="1545" max="1545" width="4.07421875" customWidth="1"/>
    <col min="1546" max="1546" width="4.61328125" customWidth="1"/>
    <col min="1547" max="1547" width="4.4609375" customWidth="1"/>
    <col min="1548" max="1548" width="5.61328125" customWidth="1"/>
    <col min="1549" max="1549" width="5.4609375" customWidth="1"/>
    <col min="1550" max="1550" width="4.23046875" customWidth="1"/>
    <col min="1551" max="1551" width="4.921875" customWidth="1"/>
    <col min="1552" max="1552" width="4.84375" customWidth="1"/>
    <col min="1553" max="1553" width="5.07421875" customWidth="1"/>
    <col min="1554" max="1554" width="4.3828125" customWidth="1"/>
    <col min="1555" max="1555" width="4.84375" customWidth="1"/>
    <col min="1556" max="1556" width="5.4609375" customWidth="1"/>
    <col min="1557" max="1557" width="4.61328125" customWidth="1"/>
    <col min="1558" max="1558" width="4.765625" customWidth="1"/>
    <col min="1559" max="1559" width="4.53515625" customWidth="1"/>
    <col min="1560" max="1560" width="4.3828125" customWidth="1"/>
    <col min="1561" max="1561" width="4.921875" customWidth="1"/>
    <col min="1793" max="1793" width="28" customWidth="1"/>
    <col min="1794" max="1794" width="27.3828125" customWidth="1"/>
    <col min="1795" max="1795" width="5.53515625" customWidth="1"/>
    <col min="1796" max="1796" width="8.921875" customWidth="1"/>
    <col min="1797" max="1797" width="9.84375" customWidth="1"/>
    <col min="1798" max="1798" width="6.4609375" customWidth="1"/>
    <col min="1799" max="1799" width="13.69140625" customWidth="1"/>
    <col min="1800" max="1800" width="4.921875" customWidth="1"/>
    <col min="1801" max="1801" width="4.07421875" customWidth="1"/>
    <col min="1802" max="1802" width="4.61328125" customWidth="1"/>
    <col min="1803" max="1803" width="4.4609375" customWidth="1"/>
    <col min="1804" max="1804" width="5.61328125" customWidth="1"/>
    <col min="1805" max="1805" width="5.4609375" customWidth="1"/>
    <col min="1806" max="1806" width="4.23046875" customWidth="1"/>
    <col min="1807" max="1807" width="4.921875" customWidth="1"/>
    <col min="1808" max="1808" width="4.84375" customWidth="1"/>
    <col min="1809" max="1809" width="5.07421875" customWidth="1"/>
    <col min="1810" max="1810" width="4.3828125" customWidth="1"/>
    <col min="1811" max="1811" width="4.84375" customWidth="1"/>
    <col min="1812" max="1812" width="5.4609375" customWidth="1"/>
    <col min="1813" max="1813" width="4.61328125" customWidth="1"/>
    <col min="1814" max="1814" width="4.765625" customWidth="1"/>
    <col min="1815" max="1815" width="4.53515625" customWidth="1"/>
    <col min="1816" max="1816" width="4.3828125" customWidth="1"/>
    <col min="1817" max="1817" width="4.921875" customWidth="1"/>
    <col min="2049" max="2049" width="28" customWidth="1"/>
    <col min="2050" max="2050" width="27.3828125" customWidth="1"/>
    <col min="2051" max="2051" width="5.53515625" customWidth="1"/>
    <col min="2052" max="2052" width="8.921875" customWidth="1"/>
    <col min="2053" max="2053" width="9.84375" customWidth="1"/>
    <col min="2054" max="2054" width="6.4609375" customWidth="1"/>
    <col min="2055" max="2055" width="13.69140625" customWidth="1"/>
    <col min="2056" max="2056" width="4.921875" customWidth="1"/>
    <col min="2057" max="2057" width="4.07421875" customWidth="1"/>
    <col min="2058" max="2058" width="4.61328125" customWidth="1"/>
    <col min="2059" max="2059" width="4.4609375" customWidth="1"/>
    <col min="2060" max="2060" width="5.61328125" customWidth="1"/>
    <col min="2061" max="2061" width="5.4609375" customWidth="1"/>
    <col min="2062" max="2062" width="4.23046875" customWidth="1"/>
    <col min="2063" max="2063" width="4.921875" customWidth="1"/>
    <col min="2064" max="2064" width="4.84375" customWidth="1"/>
    <col min="2065" max="2065" width="5.07421875" customWidth="1"/>
    <col min="2066" max="2066" width="4.3828125" customWidth="1"/>
    <col min="2067" max="2067" width="4.84375" customWidth="1"/>
    <col min="2068" max="2068" width="5.4609375" customWidth="1"/>
    <col min="2069" max="2069" width="4.61328125" customWidth="1"/>
    <col min="2070" max="2070" width="4.765625" customWidth="1"/>
    <col min="2071" max="2071" width="4.53515625" customWidth="1"/>
    <col min="2072" max="2072" width="4.3828125" customWidth="1"/>
    <col min="2073" max="2073" width="4.921875" customWidth="1"/>
    <col min="2305" max="2305" width="28" customWidth="1"/>
    <col min="2306" max="2306" width="27.3828125" customWidth="1"/>
    <col min="2307" max="2307" width="5.53515625" customWidth="1"/>
    <col min="2308" max="2308" width="8.921875" customWidth="1"/>
    <col min="2309" max="2309" width="9.84375" customWidth="1"/>
    <col min="2310" max="2310" width="6.4609375" customWidth="1"/>
    <col min="2311" max="2311" width="13.69140625" customWidth="1"/>
    <col min="2312" max="2312" width="4.921875" customWidth="1"/>
    <col min="2313" max="2313" width="4.07421875" customWidth="1"/>
    <col min="2314" max="2314" width="4.61328125" customWidth="1"/>
    <col min="2315" max="2315" width="4.4609375" customWidth="1"/>
    <col min="2316" max="2316" width="5.61328125" customWidth="1"/>
    <col min="2317" max="2317" width="5.4609375" customWidth="1"/>
    <col min="2318" max="2318" width="4.23046875" customWidth="1"/>
    <col min="2319" max="2319" width="4.921875" customWidth="1"/>
    <col min="2320" max="2320" width="4.84375" customWidth="1"/>
    <col min="2321" max="2321" width="5.07421875" customWidth="1"/>
    <col min="2322" max="2322" width="4.3828125" customWidth="1"/>
    <col min="2323" max="2323" width="4.84375" customWidth="1"/>
    <col min="2324" max="2324" width="5.4609375" customWidth="1"/>
    <col min="2325" max="2325" width="4.61328125" customWidth="1"/>
    <col min="2326" max="2326" width="4.765625" customWidth="1"/>
    <col min="2327" max="2327" width="4.53515625" customWidth="1"/>
    <col min="2328" max="2328" width="4.3828125" customWidth="1"/>
    <col min="2329" max="2329" width="4.921875" customWidth="1"/>
    <col min="2561" max="2561" width="28" customWidth="1"/>
    <col min="2562" max="2562" width="27.3828125" customWidth="1"/>
    <col min="2563" max="2563" width="5.53515625" customWidth="1"/>
    <col min="2564" max="2564" width="8.921875" customWidth="1"/>
    <col min="2565" max="2565" width="9.84375" customWidth="1"/>
    <col min="2566" max="2566" width="6.4609375" customWidth="1"/>
    <col min="2567" max="2567" width="13.69140625" customWidth="1"/>
    <col min="2568" max="2568" width="4.921875" customWidth="1"/>
    <col min="2569" max="2569" width="4.07421875" customWidth="1"/>
    <col min="2570" max="2570" width="4.61328125" customWidth="1"/>
    <col min="2571" max="2571" width="4.4609375" customWidth="1"/>
    <col min="2572" max="2572" width="5.61328125" customWidth="1"/>
    <col min="2573" max="2573" width="5.4609375" customWidth="1"/>
    <col min="2574" max="2574" width="4.23046875" customWidth="1"/>
    <col min="2575" max="2575" width="4.921875" customWidth="1"/>
    <col min="2576" max="2576" width="4.84375" customWidth="1"/>
    <col min="2577" max="2577" width="5.07421875" customWidth="1"/>
    <col min="2578" max="2578" width="4.3828125" customWidth="1"/>
    <col min="2579" max="2579" width="4.84375" customWidth="1"/>
    <col min="2580" max="2580" width="5.4609375" customWidth="1"/>
    <col min="2581" max="2581" width="4.61328125" customWidth="1"/>
    <col min="2582" max="2582" width="4.765625" customWidth="1"/>
    <col min="2583" max="2583" width="4.53515625" customWidth="1"/>
    <col min="2584" max="2584" width="4.3828125" customWidth="1"/>
    <col min="2585" max="2585" width="4.921875" customWidth="1"/>
    <col min="2817" max="2817" width="28" customWidth="1"/>
    <col min="2818" max="2818" width="27.3828125" customWidth="1"/>
    <col min="2819" max="2819" width="5.53515625" customWidth="1"/>
    <col min="2820" max="2820" width="8.921875" customWidth="1"/>
    <col min="2821" max="2821" width="9.84375" customWidth="1"/>
    <col min="2822" max="2822" width="6.4609375" customWidth="1"/>
    <col min="2823" max="2823" width="13.69140625" customWidth="1"/>
    <col min="2824" max="2824" width="4.921875" customWidth="1"/>
    <col min="2825" max="2825" width="4.07421875" customWidth="1"/>
    <col min="2826" max="2826" width="4.61328125" customWidth="1"/>
    <col min="2827" max="2827" width="4.4609375" customWidth="1"/>
    <col min="2828" max="2828" width="5.61328125" customWidth="1"/>
    <col min="2829" max="2829" width="5.4609375" customWidth="1"/>
    <col min="2830" max="2830" width="4.23046875" customWidth="1"/>
    <col min="2831" max="2831" width="4.921875" customWidth="1"/>
    <col min="2832" max="2832" width="4.84375" customWidth="1"/>
    <col min="2833" max="2833" width="5.07421875" customWidth="1"/>
    <col min="2834" max="2834" width="4.3828125" customWidth="1"/>
    <col min="2835" max="2835" width="4.84375" customWidth="1"/>
    <col min="2836" max="2836" width="5.4609375" customWidth="1"/>
    <col min="2837" max="2837" width="4.61328125" customWidth="1"/>
    <col min="2838" max="2838" width="4.765625" customWidth="1"/>
    <col min="2839" max="2839" width="4.53515625" customWidth="1"/>
    <col min="2840" max="2840" width="4.3828125" customWidth="1"/>
    <col min="2841" max="2841" width="4.921875" customWidth="1"/>
    <col min="3073" max="3073" width="28" customWidth="1"/>
    <col min="3074" max="3074" width="27.3828125" customWidth="1"/>
    <col min="3075" max="3075" width="5.53515625" customWidth="1"/>
    <col min="3076" max="3076" width="8.921875" customWidth="1"/>
    <col min="3077" max="3077" width="9.84375" customWidth="1"/>
    <col min="3078" max="3078" width="6.4609375" customWidth="1"/>
    <col min="3079" max="3079" width="13.69140625" customWidth="1"/>
    <col min="3080" max="3080" width="4.921875" customWidth="1"/>
    <col min="3081" max="3081" width="4.07421875" customWidth="1"/>
    <col min="3082" max="3082" width="4.61328125" customWidth="1"/>
    <col min="3083" max="3083" width="4.4609375" customWidth="1"/>
    <col min="3084" max="3084" width="5.61328125" customWidth="1"/>
    <col min="3085" max="3085" width="5.4609375" customWidth="1"/>
    <col min="3086" max="3086" width="4.23046875" customWidth="1"/>
    <col min="3087" max="3087" width="4.921875" customWidth="1"/>
    <col min="3088" max="3088" width="4.84375" customWidth="1"/>
    <col min="3089" max="3089" width="5.07421875" customWidth="1"/>
    <col min="3090" max="3090" width="4.3828125" customWidth="1"/>
    <col min="3091" max="3091" width="4.84375" customWidth="1"/>
    <col min="3092" max="3092" width="5.4609375" customWidth="1"/>
    <col min="3093" max="3093" width="4.61328125" customWidth="1"/>
    <col min="3094" max="3094" width="4.765625" customWidth="1"/>
    <col min="3095" max="3095" width="4.53515625" customWidth="1"/>
    <col min="3096" max="3096" width="4.3828125" customWidth="1"/>
    <col min="3097" max="3097" width="4.921875" customWidth="1"/>
    <col min="3329" max="3329" width="28" customWidth="1"/>
    <col min="3330" max="3330" width="27.3828125" customWidth="1"/>
    <col min="3331" max="3331" width="5.53515625" customWidth="1"/>
    <col min="3332" max="3332" width="8.921875" customWidth="1"/>
    <col min="3333" max="3333" width="9.84375" customWidth="1"/>
    <col min="3334" max="3334" width="6.4609375" customWidth="1"/>
    <col min="3335" max="3335" width="13.69140625" customWidth="1"/>
    <col min="3336" max="3336" width="4.921875" customWidth="1"/>
    <col min="3337" max="3337" width="4.07421875" customWidth="1"/>
    <col min="3338" max="3338" width="4.61328125" customWidth="1"/>
    <col min="3339" max="3339" width="4.4609375" customWidth="1"/>
    <col min="3340" max="3340" width="5.61328125" customWidth="1"/>
    <col min="3341" max="3341" width="5.4609375" customWidth="1"/>
    <col min="3342" max="3342" width="4.23046875" customWidth="1"/>
    <col min="3343" max="3343" width="4.921875" customWidth="1"/>
    <col min="3344" max="3344" width="4.84375" customWidth="1"/>
    <col min="3345" max="3345" width="5.07421875" customWidth="1"/>
    <col min="3346" max="3346" width="4.3828125" customWidth="1"/>
    <col min="3347" max="3347" width="4.84375" customWidth="1"/>
    <col min="3348" max="3348" width="5.4609375" customWidth="1"/>
    <col min="3349" max="3349" width="4.61328125" customWidth="1"/>
    <col min="3350" max="3350" width="4.765625" customWidth="1"/>
    <col min="3351" max="3351" width="4.53515625" customWidth="1"/>
    <col min="3352" max="3352" width="4.3828125" customWidth="1"/>
    <col min="3353" max="3353" width="4.921875" customWidth="1"/>
    <col min="3585" max="3585" width="28" customWidth="1"/>
    <col min="3586" max="3586" width="27.3828125" customWidth="1"/>
    <col min="3587" max="3587" width="5.53515625" customWidth="1"/>
    <col min="3588" max="3588" width="8.921875" customWidth="1"/>
    <col min="3589" max="3589" width="9.84375" customWidth="1"/>
    <col min="3590" max="3590" width="6.4609375" customWidth="1"/>
    <col min="3591" max="3591" width="13.69140625" customWidth="1"/>
    <col min="3592" max="3592" width="4.921875" customWidth="1"/>
    <col min="3593" max="3593" width="4.07421875" customWidth="1"/>
    <col min="3594" max="3594" width="4.61328125" customWidth="1"/>
    <col min="3595" max="3595" width="4.4609375" customWidth="1"/>
    <col min="3596" max="3596" width="5.61328125" customWidth="1"/>
    <col min="3597" max="3597" width="5.4609375" customWidth="1"/>
    <col min="3598" max="3598" width="4.23046875" customWidth="1"/>
    <col min="3599" max="3599" width="4.921875" customWidth="1"/>
    <col min="3600" max="3600" width="4.84375" customWidth="1"/>
    <col min="3601" max="3601" width="5.07421875" customWidth="1"/>
    <col min="3602" max="3602" width="4.3828125" customWidth="1"/>
    <col min="3603" max="3603" width="4.84375" customWidth="1"/>
    <col min="3604" max="3604" width="5.4609375" customWidth="1"/>
    <col min="3605" max="3605" width="4.61328125" customWidth="1"/>
    <col min="3606" max="3606" width="4.765625" customWidth="1"/>
    <col min="3607" max="3607" width="4.53515625" customWidth="1"/>
    <col min="3608" max="3608" width="4.3828125" customWidth="1"/>
    <col min="3609" max="3609" width="4.921875" customWidth="1"/>
    <col min="3841" max="3841" width="28" customWidth="1"/>
    <col min="3842" max="3842" width="27.3828125" customWidth="1"/>
    <col min="3843" max="3843" width="5.53515625" customWidth="1"/>
    <col min="3844" max="3844" width="8.921875" customWidth="1"/>
    <col min="3845" max="3845" width="9.84375" customWidth="1"/>
    <col min="3846" max="3846" width="6.4609375" customWidth="1"/>
    <col min="3847" max="3847" width="13.69140625" customWidth="1"/>
    <col min="3848" max="3848" width="4.921875" customWidth="1"/>
    <col min="3849" max="3849" width="4.07421875" customWidth="1"/>
    <col min="3850" max="3850" width="4.61328125" customWidth="1"/>
    <col min="3851" max="3851" width="4.4609375" customWidth="1"/>
    <col min="3852" max="3852" width="5.61328125" customWidth="1"/>
    <col min="3853" max="3853" width="5.4609375" customWidth="1"/>
    <col min="3854" max="3854" width="4.23046875" customWidth="1"/>
    <col min="3855" max="3855" width="4.921875" customWidth="1"/>
    <col min="3856" max="3856" width="4.84375" customWidth="1"/>
    <col min="3857" max="3857" width="5.07421875" customWidth="1"/>
    <col min="3858" max="3858" width="4.3828125" customWidth="1"/>
    <col min="3859" max="3859" width="4.84375" customWidth="1"/>
    <col min="3860" max="3860" width="5.4609375" customWidth="1"/>
    <col min="3861" max="3861" width="4.61328125" customWidth="1"/>
    <col min="3862" max="3862" width="4.765625" customWidth="1"/>
    <col min="3863" max="3863" width="4.53515625" customWidth="1"/>
    <col min="3864" max="3864" width="4.3828125" customWidth="1"/>
    <col min="3865" max="3865" width="4.921875" customWidth="1"/>
    <col min="4097" max="4097" width="28" customWidth="1"/>
    <col min="4098" max="4098" width="27.3828125" customWidth="1"/>
    <col min="4099" max="4099" width="5.53515625" customWidth="1"/>
    <col min="4100" max="4100" width="8.921875" customWidth="1"/>
    <col min="4101" max="4101" width="9.84375" customWidth="1"/>
    <col min="4102" max="4102" width="6.4609375" customWidth="1"/>
    <col min="4103" max="4103" width="13.69140625" customWidth="1"/>
    <col min="4104" max="4104" width="4.921875" customWidth="1"/>
    <col min="4105" max="4105" width="4.07421875" customWidth="1"/>
    <col min="4106" max="4106" width="4.61328125" customWidth="1"/>
    <col min="4107" max="4107" width="4.4609375" customWidth="1"/>
    <col min="4108" max="4108" width="5.61328125" customWidth="1"/>
    <col min="4109" max="4109" width="5.4609375" customWidth="1"/>
    <col min="4110" max="4110" width="4.23046875" customWidth="1"/>
    <col min="4111" max="4111" width="4.921875" customWidth="1"/>
    <col min="4112" max="4112" width="4.84375" customWidth="1"/>
    <col min="4113" max="4113" width="5.07421875" customWidth="1"/>
    <col min="4114" max="4114" width="4.3828125" customWidth="1"/>
    <col min="4115" max="4115" width="4.84375" customWidth="1"/>
    <col min="4116" max="4116" width="5.4609375" customWidth="1"/>
    <col min="4117" max="4117" width="4.61328125" customWidth="1"/>
    <col min="4118" max="4118" width="4.765625" customWidth="1"/>
    <col min="4119" max="4119" width="4.53515625" customWidth="1"/>
    <col min="4120" max="4120" width="4.3828125" customWidth="1"/>
    <col min="4121" max="4121" width="4.921875" customWidth="1"/>
    <col min="4353" max="4353" width="28" customWidth="1"/>
    <col min="4354" max="4354" width="27.3828125" customWidth="1"/>
    <col min="4355" max="4355" width="5.53515625" customWidth="1"/>
    <col min="4356" max="4356" width="8.921875" customWidth="1"/>
    <col min="4357" max="4357" width="9.84375" customWidth="1"/>
    <col min="4358" max="4358" width="6.4609375" customWidth="1"/>
    <col min="4359" max="4359" width="13.69140625" customWidth="1"/>
    <col min="4360" max="4360" width="4.921875" customWidth="1"/>
    <col min="4361" max="4361" width="4.07421875" customWidth="1"/>
    <col min="4362" max="4362" width="4.61328125" customWidth="1"/>
    <col min="4363" max="4363" width="4.4609375" customWidth="1"/>
    <col min="4364" max="4364" width="5.61328125" customWidth="1"/>
    <col min="4365" max="4365" width="5.4609375" customWidth="1"/>
    <col min="4366" max="4366" width="4.23046875" customWidth="1"/>
    <col min="4367" max="4367" width="4.921875" customWidth="1"/>
    <col min="4368" max="4368" width="4.84375" customWidth="1"/>
    <col min="4369" max="4369" width="5.07421875" customWidth="1"/>
    <col min="4370" max="4370" width="4.3828125" customWidth="1"/>
    <col min="4371" max="4371" width="4.84375" customWidth="1"/>
    <col min="4372" max="4372" width="5.4609375" customWidth="1"/>
    <col min="4373" max="4373" width="4.61328125" customWidth="1"/>
    <col min="4374" max="4374" width="4.765625" customWidth="1"/>
    <col min="4375" max="4375" width="4.53515625" customWidth="1"/>
    <col min="4376" max="4376" width="4.3828125" customWidth="1"/>
    <col min="4377" max="4377" width="4.921875" customWidth="1"/>
    <col min="4609" max="4609" width="28" customWidth="1"/>
    <col min="4610" max="4610" width="27.3828125" customWidth="1"/>
    <col min="4611" max="4611" width="5.53515625" customWidth="1"/>
    <col min="4612" max="4612" width="8.921875" customWidth="1"/>
    <col min="4613" max="4613" width="9.84375" customWidth="1"/>
    <col min="4614" max="4614" width="6.4609375" customWidth="1"/>
    <col min="4615" max="4615" width="13.69140625" customWidth="1"/>
    <col min="4616" max="4616" width="4.921875" customWidth="1"/>
    <col min="4617" max="4617" width="4.07421875" customWidth="1"/>
    <col min="4618" max="4618" width="4.61328125" customWidth="1"/>
    <col min="4619" max="4619" width="4.4609375" customWidth="1"/>
    <col min="4620" max="4620" width="5.61328125" customWidth="1"/>
    <col min="4621" max="4621" width="5.4609375" customWidth="1"/>
    <col min="4622" max="4622" width="4.23046875" customWidth="1"/>
    <col min="4623" max="4623" width="4.921875" customWidth="1"/>
    <col min="4624" max="4624" width="4.84375" customWidth="1"/>
    <col min="4625" max="4625" width="5.07421875" customWidth="1"/>
    <col min="4626" max="4626" width="4.3828125" customWidth="1"/>
    <col min="4627" max="4627" width="4.84375" customWidth="1"/>
    <col min="4628" max="4628" width="5.4609375" customWidth="1"/>
    <col min="4629" max="4629" width="4.61328125" customWidth="1"/>
    <col min="4630" max="4630" width="4.765625" customWidth="1"/>
    <col min="4631" max="4631" width="4.53515625" customWidth="1"/>
    <col min="4632" max="4632" width="4.3828125" customWidth="1"/>
    <col min="4633" max="4633" width="4.921875" customWidth="1"/>
    <col min="4865" max="4865" width="28" customWidth="1"/>
    <col min="4866" max="4866" width="27.3828125" customWidth="1"/>
    <col min="4867" max="4867" width="5.53515625" customWidth="1"/>
    <col min="4868" max="4868" width="8.921875" customWidth="1"/>
    <col min="4869" max="4869" width="9.84375" customWidth="1"/>
    <col min="4870" max="4870" width="6.4609375" customWidth="1"/>
    <col min="4871" max="4871" width="13.69140625" customWidth="1"/>
    <col min="4872" max="4872" width="4.921875" customWidth="1"/>
    <col min="4873" max="4873" width="4.07421875" customWidth="1"/>
    <col min="4874" max="4874" width="4.61328125" customWidth="1"/>
    <col min="4875" max="4875" width="4.4609375" customWidth="1"/>
    <col min="4876" max="4876" width="5.61328125" customWidth="1"/>
    <col min="4877" max="4877" width="5.4609375" customWidth="1"/>
    <col min="4878" max="4878" width="4.23046875" customWidth="1"/>
    <col min="4879" max="4879" width="4.921875" customWidth="1"/>
    <col min="4880" max="4880" width="4.84375" customWidth="1"/>
    <col min="4881" max="4881" width="5.07421875" customWidth="1"/>
    <col min="4882" max="4882" width="4.3828125" customWidth="1"/>
    <col min="4883" max="4883" width="4.84375" customWidth="1"/>
    <col min="4884" max="4884" width="5.4609375" customWidth="1"/>
    <col min="4885" max="4885" width="4.61328125" customWidth="1"/>
    <col min="4886" max="4886" width="4.765625" customWidth="1"/>
    <col min="4887" max="4887" width="4.53515625" customWidth="1"/>
    <col min="4888" max="4888" width="4.3828125" customWidth="1"/>
    <col min="4889" max="4889" width="4.921875" customWidth="1"/>
    <col min="5121" max="5121" width="28" customWidth="1"/>
    <col min="5122" max="5122" width="27.3828125" customWidth="1"/>
    <col min="5123" max="5123" width="5.53515625" customWidth="1"/>
    <col min="5124" max="5124" width="8.921875" customWidth="1"/>
    <col min="5125" max="5125" width="9.84375" customWidth="1"/>
    <col min="5126" max="5126" width="6.4609375" customWidth="1"/>
    <col min="5127" max="5127" width="13.69140625" customWidth="1"/>
    <col min="5128" max="5128" width="4.921875" customWidth="1"/>
    <col min="5129" max="5129" width="4.07421875" customWidth="1"/>
    <col min="5130" max="5130" width="4.61328125" customWidth="1"/>
    <col min="5131" max="5131" width="4.4609375" customWidth="1"/>
    <col min="5132" max="5132" width="5.61328125" customWidth="1"/>
    <col min="5133" max="5133" width="5.4609375" customWidth="1"/>
    <col min="5134" max="5134" width="4.23046875" customWidth="1"/>
    <col min="5135" max="5135" width="4.921875" customWidth="1"/>
    <col min="5136" max="5136" width="4.84375" customWidth="1"/>
    <col min="5137" max="5137" width="5.07421875" customWidth="1"/>
    <col min="5138" max="5138" width="4.3828125" customWidth="1"/>
    <col min="5139" max="5139" width="4.84375" customWidth="1"/>
    <col min="5140" max="5140" width="5.4609375" customWidth="1"/>
    <col min="5141" max="5141" width="4.61328125" customWidth="1"/>
    <col min="5142" max="5142" width="4.765625" customWidth="1"/>
    <col min="5143" max="5143" width="4.53515625" customWidth="1"/>
    <col min="5144" max="5144" width="4.3828125" customWidth="1"/>
    <col min="5145" max="5145" width="4.921875" customWidth="1"/>
    <col min="5377" max="5377" width="28" customWidth="1"/>
    <col min="5378" max="5378" width="27.3828125" customWidth="1"/>
    <col min="5379" max="5379" width="5.53515625" customWidth="1"/>
    <col min="5380" max="5380" width="8.921875" customWidth="1"/>
    <col min="5381" max="5381" width="9.84375" customWidth="1"/>
    <col min="5382" max="5382" width="6.4609375" customWidth="1"/>
    <col min="5383" max="5383" width="13.69140625" customWidth="1"/>
    <col min="5384" max="5384" width="4.921875" customWidth="1"/>
    <col min="5385" max="5385" width="4.07421875" customWidth="1"/>
    <col min="5386" max="5386" width="4.61328125" customWidth="1"/>
    <col min="5387" max="5387" width="4.4609375" customWidth="1"/>
    <col min="5388" max="5388" width="5.61328125" customWidth="1"/>
    <col min="5389" max="5389" width="5.4609375" customWidth="1"/>
    <col min="5390" max="5390" width="4.23046875" customWidth="1"/>
    <col min="5391" max="5391" width="4.921875" customWidth="1"/>
    <col min="5392" max="5392" width="4.84375" customWidth="1"/>
    <col min="5393" max="5393" width="5.07421875" customWidth="1"/>
    <col min="5394" max="5394" width="4.3828125" customWidth="1"/>
    <col min="5395" max="5395" width="4.84375" customWidth="1"/>
    <col min="5396" max="5396" width="5.4609375" customWidth="1"/>
    <col min="5397" max="5397" width="4.61328125" customWidth="1"/>
    <col min="5398" max="5398" width="4.765625" customWidth="1"/>
    <col min="5399" max="5399" width="4.53515625" customWidth="1"/>
    <col min="5400" max="5400" width="4.3828125" customWidth="1"/>
    <col min="5401" max="5401" width="4.921875" customWidth="1"/>
    <col min="5633" max="5633" width="28" customWidth="1"/>
    <col min="5634" max="5634" width="27.3828125" customWidth="1"/>
    <col min="5635" max="5635" width="5.53515625" customWidth="1"/>
    <col min="5636" max="5636" width="8.921875" customWidth="1"/>
    <col min="5637" max="5637" width="9.84375" customWidth="1"/>
    <col min="5638" max="5638" width="6.4609375" customWidth="1"/>
    <col min="5639" max="5639" width="13.69140625" customWidth="1"/>
    <col min="5640" max="5640" width="4.921875" customWidth="1"/>
    <col min="5641" max="5641" width="4.07421875" customWidth="1"/>
    <col min="5642" max="5642" width="4.61328125" customWidth="1"/>
    <col min="5643" max="5643" width="4.4609375" customWidth="1"/>
    <col min="5644" max="5644" width="5.61328125" customWidth="1"/>
    <col min="5645" max="5645" width="5.4609375" customWidth="1"/>
    <col min="5646" max="5646" width="4.23046875" customWidth="1"/>
    <col min="5647" max="5647" width="4.921875" customWidth="1"/>
    <col min="5648" max="5648" width="4.84375" customWidth="1"/>
    <col min="5649" max="5649" width="5.07421875" customWidth="1"/>
    <col min="5650" max="5650" width="4.3828125" customWidth="1"/>
    <col min="5651" max="5651" width="4.84375" customWidth="1"/>
    <col min="5652" max="5652" width="5.4609375" customWidth="1"/>
    <col min="5653" max="5653" width="4.61328125" customWidth="1"/>
    <col min="5654" max="5654" width="4.765625" customWidth="1"/>
    <col min="5655" max="5655" width="4.53515625" customWidth="1"/>
    <col min="5656" max="5656" width="4.3828125" customWidth="1"/>
    <col min="5657" max="5657" width="4.921875" customWidth="1"/>
    <col min="5889" max="5889" width="28" customWidth="1"/>
    <col min="5890" max="5890" width="27.3828125" customWidth="1"/>
    <col min="5891" max="5891" width="5.53515625" customWidth="1"/>
    <col min="5892" max="5892" width="8.921875" customWidth="1"/>
    <col min="5893" max="5893" width="9.84375" customWidth="1"/>
    <col min="5894" max="5894" width="6.4609375" customWidth="1"/>
    <col min="5895" max="5895" width="13.69140625" customWidth="1"/>
    <col min="5896" max="5896" width="4.921875" customWidth="1"/>
    <col min="5897" max="5897" width="4.07421875" customWidth="1"/>
    <col min="5898" max="5898" width="4.61328125" customWidth="1"/>
    <col min="5899" max="5899" width="4.4609375" customWidth="1"/>
    <col min="5900" max="5900" width="5.61328125" customWidth="1"/>
    <col min="5901" max="5901" width="5.4609375" customWidth="1"/>
    <col min="5902" max="5902" width="4.23046875" customWidth="1"/>
    <col min="5903" max="5903" width="4.921875" customWidth="1"/>
    <col min="5904" max="5904" width="4.84375" customWidth="1"/>
    <col min="5905" max="5905" width="5.07421875" customWidth="1"/>
    <col min="5906" max="5906" width="4.3828125" customWidth="1"/>
    <col min="5907" max="5907" width="4.84375" customWidth="1"/>
    <col min="5908" max="5908" width="5.4609375" customWidth="1"/>
    <col min="5909" max="5909" width="4.61328125" customWidth="1"/>
    <col min="5910" max="5910" width="4.765625" customWidth="1"/>
    <col min="5911" max="5911" width="4.53515625" customWidth="1"/>
    <col min="5912" max="5912" width="4.3828125" customWidth="1"/>
    <col min="5913" max="5913" width="4.921875" customWidth="1"/>
    <col min="6145" max="6145" width="28" customWidth="1"/>
    <col min="6146" max="6146" width="27.3828125" customWidth="1"/>
    <col min="6147" max="6147" width="5.53515625" customWidth="1"/>
    <col min="6148" max="6148" width="8.921875" customWidth="1"/>
    <col min="6149" max="6149" width="9.84375" customWidth="1"/>
    <col min="6150" max="6150" width="6.4609375" customWidth="1"/>
    <col min="6151" max="6151" width="13.69140625" customWidth="1"/>
    <col min="6152" max="6152" width="4.921875" customWidth="1"/>
    <col min="6153" max="6153" width="4.07421875" customWidth="1"/>
    <col min="6154" max="6154" width="4.61328125" customWidth="1"/>
    <col min="6155" max="6155" width="4.4609375" customWidth="1"/>
    <col min="6156" max="6156" width="5.61328125" customWidth="1"/>
    <col min="6157" max="6157" width="5.4609375" customWidth="1"/>
    <col min="6158" max="6158" width="4.23046875" customWidth="1"/>
    <col min="6159" max="6159" width="4.921875" customWidth="1"/>
    <col min="6160" max="6160" width="4.84375" customWidth="1"/>
    <col min="6161" max="6161" width="5.07421875" customWidth="1"/>
    <col min="6162" max="6162" width="4.3828125" customWidth="1"/>
    <col min="6163" max="6163" width="4.84375" customWidth="1"/>
    <col min="6164" max="6164" width="5.4609375" customWidth="1"/>
    <col min="6165" max="6165" width="4.61328125" customWidth="1"/>
    <col min="6166" max="6166" width="4.765625" customWidth="1"/>
    <col min="6167" max="6167" width="4.53515625" customWidth="1"/>
    <col min="6168" max="6168" width="4.3828125" customWidth="1"/>
    <col min="6169" max="6169" width="4.921875" customWidth="1"/>
    <col min="6401" max="6401" width="28" customWidth="1"/>
    <col min="6402" max="6402" width="27.3828125" customWidth="1"/>
    <col min="6403" max="6403" width="5.53515625" customWidth="1"/>
    <col min="6404" max="6404" width="8.921875" customWidth="1"/>
    <col min="6405" max="6405" width="9.84375" customWidth="1"/>
    <col min="6406" max="6406" width="6.4609375" customWidth="1"/>
    <col min="6407" max="6407" width="13.69140625" customWidth="1"/>
    <col min="6408" max="6408" width="4.921875" customWidth="1"/>
    <col min="6409" max="6409" width="4.07421875" customWidth="1"/>
    <col min="6410" max="6410" width="4.61328125" customWidth="1"/>
    <col min="6411" max="6411" width="4.4609375" customWidth="1"/>
    <col min="6412" max="6412" width="5.61328125" customWidth="1"/>
    <col min="6413" max="6413" width="5.4609375" customWidth="1"/>
    <col min="6414" max="6414" width="4.23046875" customWidth="1"/>
    <col min="6415" max="6415" width="4.921875" customWidth="1"/>
    <col min="6416" max="6416" width="4.84375" customWidth="1"/>
    <col min="6417" max="6417" width="5.07421875" customWidth="1"/>
    <col min="6418" max="6418" width="4.3828125" customWidth="1"/>
    <col min="6419" max="6419" width="4.84375" customWidth="1"/>
    <col min="6420" max="6420" width="5.4609375" customWidth="1"/>
    <col min="6421" max="6421" width="4.61328125" customWidth="1"/>
    <col min="6422" max="6422" width="4.765625" customWidth="1"/>
    <col min="6423" max="6423" width="4.53515625" customWidth="1"/>
    <col min="6424" max="6424" width="4.3828125" customWidth="1"/>
    <col min="6425" max="6425" width="4.921875" customWidth="1"/>
    <col min="6657" max="6657" width="28" customWidth="1"/>
    <col min="6658" max="6658" width="27.3828125" customWidth="1"/>
    <col min="6659" max="6659" width="5.53515625" customWidth="1"/>
    <col min="6660" max="6660" width="8.921875" customWidth="1"/>
    <col min="6661" max="6661" width="9.84375" customWidth="1"/>
    <col min="6662" max="6662" width="6.4609375" customWidth="1"/>
    <col min="6663" max="6663" width="13.69140625" customWidth="1"/>
    <col min="6664" max="6664" width="4.921875" customWidth="1"/>
    <col min="6665" max="6665" width="4.07421875" customWidth="1"/>
    <col min="6666" max="6666" width="4.61328125" customWidth="1"/>
    <col min="6667" max="6667" width="4.4609375" customWidth="1"/>
    <col min="6668" max="6668" width="5.61328125" customWidth="1"/>
    <col min="6669" max="6669" width="5.4609375" customWidth="1"/>
    <col min="6670" max="6670" width="4.23046875" customWidth="1"/>
    <col min="6671" max="6671" width="4.921875" customWidth="1"/>
    <col min="6672" max="6672" width="4.84375" customWidth="1"/>
    <col min="6673" max="6673" width="5.07421875" customWidth="1"/>
    <col min="6674" max="6674" width="4.3828125" customWidth="1"/>
    <col min="6675" max="6675" width="4.84375" customWidth="1"/>
    <col min="6676" max="6676" width="5.4609375" customWidth="1"/>
    <col min="6677" max="6677" width="4.61328125" customWidth="1"/>
    <col min="6678" max="6678" width="4.765625" customWidth="1"/>
    <col min="6679" max="6679" width="4.53515625" customWidth="1"/>
    <col min="6680" max="6680" width="4.3828125" customWidth="1"/>
    <col min="6681" max="6681" width="4.921875" customWidth="1"/>
    <col min="6913" max="6913" width="28" customWidth="1"/>
    <col min="6914" max="6914" width="27.3828125" customWidth="1"/>
    <col min="6915" max="6915" width="5.53515625" customWidth="1"/>
    <col min="6916" max="6916" width="8.921875" customWidth="1"/>
    <col min="6917" max="6917" width="9.84375" customWidth="1"/>
    <col min="6918" max="6918" width="6.4609375" customWidth="1"/>
    <col min="6919" max="6919" width="13.69140625" customWidth="1"/>
    <col min="6920" max="6920" width="4.921875" customWidth="1"/>
    <col min="6921" max="6921" width="4.07421875" customWidth="1"/>
    <col min="6922" max="6922" width="4.61328125" customWidth="1"/>
    <col min="6923" max="6923" width="4.4609375" customWidth="1"/>
    <col min="6924" max="6924" width="5.61328125" customWidth="1"/>
    <col min="6925" max="6925" width="5.4609375" customWidth="1"/>
    <col min="6926" max="6926" width="4.23046875" customWidth="1"/>
    <col min="6927" max="6927" width="4.921875" customWidth="1"/>
    <col min="6928" max="6928" width="4.84375" customWidth="1"/>
    <col min="6929" max="6929" width="5.07421875" customWidth="1"/>
    <col min="6930" max="6930" width="4.3828125" customWidth="1"/>
    <col min="6931" max="6931" width="4.84375" customWidth="1"/>
    <col min="6932" max="6932" width="5.4609375" customWidth="1"/>
    <col min="6933" max="6933" width="4.61328125" customWidth="1"/>
    <col min="6934" max="6934" width="4.765625" customWidth="1"/>
    <col min="6935" max="6935" width="4.53515625" customWidth="1"/>
    <col min="6936" max="6936" width="4.3828125" customWidth="1"/>
    <col min="6937" max="6937" width="4.921875" customWidth="1"/>
    <col min="7169" max="7169" width="28" customWidth="1"/>
    <col min="7170" max="7170" width="27.3828125" customWidth="1"/>
    <col min="7171" max="7171" width="5.53515625" customWidth="1"/>
    <col min="7172" max="7172" width="8.921875" customWidth="1"/>
    <col min="7173" max="7173" width="9.84375" customWidth="1"/>
    <col min="7174" max="7174" width="6.4609375" customWidth="1"/>
    <col min="7175" max="7175" width="13.69140625" customWidth="1"/>
    <col min="7176" max="7176" width="4.921875" customWidth="1"/>
    <col min="7177" max="7177" width="4.07421875" customWidth="1"/>
    <col min="7178" max="7178" width="4.61328125" customWidth="1"/>
    <col min="7179" max="7179" width="4.4609375" customWidth="1"/>
    <col min="7180" max="7180" width="5.61328125" customWidth="1"/>
    <col min="7181" max="7181" width="5.4609375" customWidth="1"/>
    <col min="7182" max="7182" width="4.23046875" customWidth="1"/>
    <col min="7183" max="7183" width="4.921875" customWidth="1"/>
    <col min="7184" max="7184" width="4.84375" customWidth="1"/>
    <col min="7185" max="7185" width="5.07421875" customWidth="1"/>
    <col min="7186" max="7186" width="4.3828125" customWidth="1"/>
    <col min="7187" max="7187" width="4.84375" customWidth="1"/>
    <col min="7188" max="7188" width="5.4609375" customWidth="1"/>
    <col min="7189" max="7189" width="4.61328125" customWidth="1"/>
    <col min="7190" max="7190" width="4.765625" customWidth="1"/>
    <col min="7191" max="7191" width="4.53515625" customWidth="1"/>
    <col min="7192" max="7192" width="4.3828125" customWidth="1"/>
    <col min="7193" max="7193" width="4.921875" customWidth="1"/>
    <col min="7425" max="7425" width="28" customWidth="1"/>
    <col min="7426" max="7426" width="27.3828125" customWidth="1"/>
    <col min="7427" max="7427" width="5.53515625" customWidth="1"/>
    <col min="7428" max="7428" width="8.921875" customWidth="1"/>
    <col min="7429" max="7429" width="9.84375" customWidth="1"/>
    <col min="7430" max="7430" width="6.4609375" customWidth="1"/>
    <col min="7431" max="7431" width="13.69140625" customWidth="1"/>
    <col min="7432" max="7432" width="4.921875" customWidth="1"/>
    <col min="7433" max="7433" width="4.07421875" customWidth="1"/>
    <col min="7434" max="7434" width="4.61328125" customWidth="1"/>
    <col min="7435" max="7435" width="4.4609375" customWidth="1"/>
    <col min="7436" max="7436" width="5.61328125" customWidth="1"/>
    <col min="7437" max="7437" width="5.4609375" customWidth="1"/>
    <col min="7438" max="7438" width="4.23046875" customWidth="1"/>
    <col min="7439" max="7439" width="4.921875" customWidth="1"/>
    <col min="7440" max="7440" width="4.84375" customWidth="1"/>
    <col min="7441" max="7441" width="5.07421875" customWidth="1"/>
    <col min="7442" max="7442" width="4.3828125" customWidth="1"/>
    <col min="7443" max="7443" width="4.84375" customWidth="1"/>
    <col min="7444" max="7444" width="5.4609375" customWidth="1"/>
    <col min="7445" max="7445" width="4.61328125" customWidth="1"/>
    <col min="7446" max="7446" width="4.765625" customWidth="1"/>
    <col min="7447" max="7447" width="4.53515625" customWidth="1"/>
    <col min="7448" max="7448" width="4.3828125" customWidth="1"/>
    <col min="7449" max="7449" width="4.921875" customWidth="1"/>
    <col min="7681" max="7681" width="28" customWidth="1"/>
    <col min="7682" max="7682" width="27.3828125" customWidth="1"/>
    <col min="7683" max="7683" width="5.53515625" customWidth="1"/>
    <col min="7684" max="7684" width="8.921875" customWidth="1"/>
    <col min="7685" max="7685" width="9.84375" customWidth="1"/>
    <col min="7686" max="7686" width="6.4609375" customWidth="1"/>
    <col min="7687" max="7687" width="13.69140625" customWidth="1"/>
    <col min="7688" max="7688" width="4.921875" customWidth="1"/>
    <col min="7689" max="7689" width="4.07421875" customWidth="1"/>
    <col min="7690" max="7690" width="4.61328125" customWidth="1"/>
    <col min="7691" max="7691" width="4.4609375" customWidth="1"/>
    <col min="7692" max="7692" width="5.61328125" customWidth="1"/>
    <col min="7693" max="7693" width="5.4609375" customWidth="1"/>
    <col min="7694" max="7694" width="4.23046875" customWidth="1"/>
    <col min="7695" max="7695" width="4.921875" customWidth="1"/>
    <col min="7696" max="7696" width="4.84375" customWidth="1"/>
    <col min="7697" max="7697" width="5.07421875" customWidth="1"/>
    <col min="7698" max="7698" width="4.3828125" customWidth="1"/>
    <col min="7699" max="7699" width="4.84375" customWidth="1"/>
    <col min="7700" max="7700" width="5.4609375" customWidth="1"/>
    <col min="7701" max="7701" width="4.61328125" customWidth="1"/>
    <col min="7702" max="7702" width="4.765625" customWidth="1"/>
    <col min="7703" max="7703" width="4.53515625" customWidth="1"/>
    <col min="7704" max="7704" width="4.3828125" customWidth="1"/>
    <col min="7705" max="7705" width="4.921875" customWidth="1"/>
    <col min="7937" max="7937" width="28" customWidth="1"/>
    <col min="7938" max="7938" width="27.3828125" customWidth="1"/>
    <col min="7939" max="7939" width="5.53515625" customWidth="1"/>
    <col min="7940" max="7940" width="8.921875" customWidth="1"/>
    <col min="7941" max="7941" width="9.84375" customWidth="1"/>
    <col min="7942" max="7942" width="6.4609375" customWidth="1"/>
    <col min="7943" max="7943" width="13.69140625" customWidth="1"/>
    <col min="7944" max="7944" width="4.921875" customWidth="1"/>
    <col min="7945" max="7945" width="4.07421875" customWidth="1"/>
    <col min="7946" max="7946" width="4.61328125" customWidth="1"/>
    <col min="7947" max="7947" width="4.4609375" customWidth="1"/>
    <col min="7948" max="7948" width="5.61328125" customWidth="1"/>
    <col min="7949" max="7949" width="5.4609375" customWidth="1"/>
    <col min="7950" max="7950" width="4.23046875" customWidth="1"/>
    <col min="7951" max="7951" width="4.921875" customWidth="1"/>
    <col min="7952" max="7952" width="4.84375" customWidth="1"/>
    <col min="7953" max="7953" width="5.07421875" customWidth="1"/>
    <col min="7954" max="7954" width="4.3828125" customWidth="1"/>
    <col min="7955" max="7955" width="4.84375" customWidth="1"/>
    <col min="7956" max="7956" width="5.4609375" customWidth="1"/>
    <col min="7957" max="7957" width="4.61328125" customWidth="1"/>
    <col min="7958" max="7958" width="4.765625" customWidth="1"/>
    <col min="7959" max="7959" width="4.53515625" customWidth="1"/>
    <col min="7960" max="7960" width="4.3828125" customWidth="1"/>
    <col min="7961" max="7961" width="4.921875" customWidth="1"/>
    <col min="8193" max="8193" width="28" customWidth="1"/>
    <col min="8194" max="8194" width="27.3828125" customWidth="1"/>
    <col min="8195" max="8195" width="5.53515625" customWidth="1"/>
    <col min="8196" max="8196" width="8.921875" customWidth="1"/>
    <col min="8197" max="8197" width="9.84375" customWidth="1"/>
    <col min="8198" max="8198" width="6.4609375" customWidth="1"/>
    <col min="8199" max="8199" width="13.69140625" customWidth="1"/>
    <col min="8200" max="8200" width="4.921875" customWidth="1"/>
    <col min="8201" max="8201" width="4.07421875" customWidth="1"/>
    <col min="8202" max="8202" width="4.61328125" customWidth="1"/>
    <col min="8203" max="8203" width="4.4609375" customWidth="1"/>
    <col min="8204" max="8204" width="5.61328125" customWidth="1"/>
    <col min="8205" max="8205" width="5.4609375" customWidth="1"/>
    <col min="8206" max="8206" width="4.23046875" customWidth="1"/>
    <col min="8207" max="8207" width="4.921875" customWidth="1"/>
    <col min="8208" max="8208" width="4.84375" customWidth="1"/>
    <col min="8209" max="8209" width="5.07421875" customWidth="1"/>
    <col min="8210" max="8210" width="4.3828125" customWidth="1"/>
    <col min="8211" max="8211" width="4.84375" customWidth="1"/>
    <col min="8212" max="8212" width="5.4609375" customWidth="1"/>
    <col min="8213" max="8213" width="4.61328125" customWidth="1"/>
    <col min="8214" max="8214" width="4.765625" customWidth="1"/>
    <col min="8215" max="8215" width="4.53515625" customWidth="1"/>
    <col min="8216" max="8216" width="4.3828125" customWidth="1"/>
    <col min="8217" max="8217" width="4.921875" customWidth="1"/>
    <col min="8449" max="8449" width="28" customWidth="1"/>
    <col min="8450" max="8450" width="27.3828125" customWidth="1"/>
    <col min="8451" max="8451" width="5.53515625" customWidth="1"/>
    <col min="8452" max="8452" width="8.921875" customWidth="1"/>
    <col min="8453" max="8453" width="9.84375" customWidth="1"/>
    <col min="8454" max="8454" width="6.4609375" customWidth="1"/>
    <col min="8455" max="8455" width="13.69140625" customWidth="1"/>
    <col min="8456" max="8456" width="4.921875" customWidth="1"/>
    <col min="8457" max="8457" width="4.07421875" customWidth="1"/>
    <col min="8458" max="8458" width="4.61328125" customWidth="1"/>
    <col min="8459" max="8459" width="4.4609375" customWidth="1"/>
    <col min="8460" max="8460" width="5.61328125" customWidth="1"/>
    <col min="8461" max="8461" width="5.4609375" customWidth="1"/>
    <col min="8462" max="8462" width="4.23046875" customWidth="1"/>
    <col min="8463" max="8463" width="4.921875" customWidth="1"/>
    <col min="8464" max="8464" width="4.84375" customWidth="1"/>
    <col min="8465" max="8465" width="5.07421875" customWidth="1"/>
    <col min="8466" max="8466" width="4.3828125" customWidth="1"/>
    <col min="8467" max="8467" width="4.84375" customWidth="1"/>
    <col min="8468" max="8468" width="5.4609375" customWidth="1"/>
    <col min="8469" max="8469" width="4.61328125" customWidth="1"/>
    <col min="8470" max="8470" width="4.765625" customWidth="1"/>
    <col min="8471" max="8471" width="4.53515625" customWidth="1"/>
    <col min="8472" max="8472" width="4.3828125" customWidth="1"/>
    <col min="8473" max="8473" width="4.921875" customWidth="1"/>
    <col min="8705" max="8705" width="28" customWidth="1"/>
    <col min="8706" max="8706" width="27.3828125" customWidth="1"/>
    <col min="8707" max="8707" width="5.53515625" customWidth="1"/>
    <col min="8708" max="8708" width="8.921875" customWidth="1"/>
    <col min="8709" max="8709" width="9.84375" customWidth="1"/>
    <col min="8710" max="8710" width="6.4609375" customWidth="1"/>
    <col min="8711" max="8711" width="13.69140625" customWidth="1"/>
    <col min="8712" max="8712" width="4.921875" customWidth="1"/>
    <col min="8713" max="8713" width="4.07421875" customWidth="1"/>
    <col min="8714" max="8714" width="4.61328125" customWidth="1"/>
    <col min="8715" max="8715" width="4.4609375" customWidth="1"/>
    <col min="8716" max="8716" width="5.61328125" customWidth="1"/>
    <col min="8717" max="8717" width="5.4609375" customWidth="1"/>
    <col min="8718" max="8718" width="4.23046875" customWidth="1"/>
    <col min="8719" max="8719" width="4.921875" customWidth="1"/>
    <col min="8720" max="8720" width="4.84375" customWidth="1"/>
    <col min="8721" max="8721" width="5.07421875" customWidth="1"/>
    <col min="8722" max="8722" width="4.3828125" customWidth="1"/>
    <col min="8723" max="8723" width="4.84375" customWidth="1"/>
    <col min="8724" max="8724" width="5.4609375" customWidth="1"/>
    <col min="8725" max="8725" width="4.61328125" customWidth="1"/>
    <col min="8726" max="8726" width="4.765625" customWidth="1"/>
    <col min="8727" max="8727" width="4.53515625" customWidth="1"/>
    <col min="8728" max="8728" width="4.3828125" customWidth="1"/>
    <col min="8729" max="8729" width="4.921875" customWidth="1"/>
    <col min="8961" max="8961" width="28" customWidth="1"/>
    <col min="8962" max="8962" width="27.3828125" customWidth="1"/>
    <col min="8963" max="8963" width="5.53515625" customWidth="1"/>
    <col min="8964" max="8964" width="8.921875" customWidth="1"/>
    <col min="8965" max="8965" width="9.84375" customWidth="1"/>
    <col min="8966" max="8966" width="6.4609375" customWidth="1"/>
    <col min="8967" max="8967" width="13.69140625" customWidth="1"/>
    <col min="8968" max="8968" width="4.921875" customWidth="1"/>
    <col min="8969" max="8969" width="4.07421875" customWidth="1"/>
    <col min="8970" max="8970" width="4.61328125" customWidth="1"/>
    <col min="8971" max="8971" width="4.4609375" customWidth="1"/>
    <col min="8972" max="8972" width="5.61328125" customWidth="1"/>
    <col min="8973" max="8973" width="5.4609375" customWidth="1"/>
    <col min="8974" max="8974" width="4.23046875" customWidth="1"/>
    <col min="8975" max="8975" width="4.921875" customWidth="1"/>
    <col min="8976" max="8976" width="4.84375" customWidth="1"/>
    <col min="8977" max="8977" width="5.07421875" customWidth="1"/>
    <col min="8978" max="8978" width="4.3828125" customWidth="1"/>
    <col min="8979" max="8979" width="4.84375" customWidth="1"/>
    <col min="8980" max="8980" width="5.4609375" customWidth="1"/>
    <col min="8981" max="8981" width="4.61328125" customWidth="1"/>
    <col min="8982" max="8982" width="4.765625" customWidth="1"/>
    <col min="8983" max="8983" width="4.53515625" customWidth="1"/>
    <col min="8984" max="8984" width="4.3828125" customWidth="1"/>
    <col min="8985" max="8985" width="4.921875" customWidth="1"/>
    <col min="9217" max="9217" width="28" customWidth="1"/>
    <col min="9218" max="9218" width="27.3828125" customWidth="1"/>
    <col min="9219" max="9219" width="5.53515625" customWidth="1"/>
    <col min="9220" max="9220" width="8.921875" customWidth="1"/>
    <col min="9221" max="9221" width="9.84375" customWidth="1"/>
    <col min="9222" max="9222" width="6.4609375" customWidth="1"/>
    <col min="9223" max="9223" width="13.69140625" customWidth="1"/>
    <col min="9224" max="9224" width="4.921875" customWidth="1"/>
    <col min="9225" max="9225" width="4.07421875" customWidth="1"/>
    <col min="9226" max="9226" width="4.61328125" customWidth="1"/>
    <col min="9227" max="9227" width="4.4609375" customWidth="1"/>
    <col min="9228" max="9228" width="5.61328125" customWidth="1"/>
    <col min="9229" max="9229" width="5.4609375" customWidth="1"/>
    <col min="9230" max="9230" width="4.23046875" customWidth="1"/>
    <col min="9231" max="9231" width="4.921875" customWidth="1"/>
    <col min="9232" max="9232" width="4.84375" customWidth="1"/>
    <col min="9233" max="9233" width="5.07421875" customWidth="1"/>
    <col min="9234" max="9234" width="4.3828125" customWidth="1"/>
    <col min="9235" max="9235" width="4.84375" customWidth="1"/>
    <col min="9236" max="9236" width="5.4609375" customWidth="1"/>
    <col min="9237" max="9237" width="4.61328125" customWidth="1"/>
    <col min="9238" max="9238" width="4.765625" customWidth="1"/>
    <col min="9239" max="9239" width="4.53515625" customWidth="1"/>
    <col min="9240" max="9240" width="4.3828125" customWidth="1"/>
    <col min="9241" max="9241" width="4.921875" customWidth="1"/>
    <col min="9473" max="9473" width="28" customWidth="1"/>
    <col min="9474" max="9474" width="27.3828125" customWidth="1"/>
    <col min="9475" max="9475" width="5.53515625" customWidth="1"/>
    <col min="9476" max="9476" width="8.921875" customWidth="1"/>
    <col min="9477" max="9477" width="9.84375" customWidth="1"/>
    <col min="9478" max="9478" width="6.4609375" customWidth="1"/>
    <col min="9479" max="9479" width="13.69140625" customWidth="1"/>
    <col min="9480" max="9480" width="4.921875" customWidth="1"/>
    <col min="9481" max="9481" width="4.07421875" customWidth="1"/>
    <col min="9482" max="9482" width="4.61328125" customWidth="1"/>
    <col min="9483" max="9483" width="4.4609375" customWidth="1"/>
    <col min="9484" max="9484" width="5.61328125" customWidth="1"/>
    <col min="9485" max="9485" width="5.4609375" customWidth="1"/>
    <col min="9486" max="9486" width="4.23046875" customWidth="1"/>
    <col min="9487" max="9487" width="4.921875" customWidth="1"/>
    <col min="9488" max="9488" width="4.84375" customWidth="1"/>
    <col min="9489" max="9489" width="5.07421875" customWidth="1"/>
    <col min="9490" max="9490" width="4.3828125" customWidth="1"/>
    <col min="9491" max="9491" width="4.84375" customWidth="1"/>
    <col min="9492" max="9492" width="5.4609375" customWidth="1"/>
    <col min="9493" max="9493" width="4.61328125" customWidth="1"/>
    <col min="9494" max="9494" width="4.765625" customWidth="1"/>
    <col min="9495" max="9495" width="4.53515625" customWidth="1"/>
    <col min="9496" max="9496" width="4.3828125" customWidth="1"/>
    <col min="9497" max="9497" width="4.921875" customWidth="1"/>
    <col min="9729" max="9729" width="28" customWidth="1"/>
    <col min="9730" max="9730" width="27.3828125" customWidth="1"/>
    <col min="9731" max="9731" width="5.53515625" customWidth="1"/>
    <col min="9732" max="9732" width="8.921875" customWidth="1"/>
    <col min="9733" max="9733" width="9.84375" customWidth="1"/>
    <col min="9734" max="9734" width="6.4609375" customWidth="1"/>
    <col min="9735" max="9735" width="13.69140625" customWidth="1"/>
    <col min="9736" max="9736" width="4.921875" customWidth="1"/>
    <col min="9737" max="9737" width="4.07421875" customWidth="1"/>
    <col min="9738" max="9738" width="4.61328125" customWidth="1"/>
    <col min="9739" max="9739" width="4.4609375" customWidth="1"/>
    <col min="9740" max="9740" width="5.61328125" customWidth="1"/>
    <col min="9741" max="9741" width="5.4609375" customWidth="1"/>
    <col min="9742" max="9742" width="4.23046875" customWidth="1"/>
    <col min="9743" max="9743" width="4.921875" customWidth="1"/>
    <col min="9744" max="9744" width="4.84375" customWidth="1"/>
    <col min="9745" max="9745" width="5.07421875" customWidth="1"/>
    <col min="9746" max="9746" width="4.3828125" customWidth="1"/>
    <col min="9747" max="9747" width="4.84375" customWidth="1"/>
    <col min="9748" max="9748" width="5.4609375" customWidth="1"/>
    <col min="9749" max="9749" width="4.61328125" customWidth="1"/>
    <col min="9750" max="9750" width="4.765625" customWidth="1"/>
    <col min="9751" max="9751" width="4.53515625" customWidth="1"/>
    <col min="9752" max="9752" width="4.3828125" customWidth="1"/>
    <col min="9753" max="9753" width="4.921875" customWidth="1"/>
    <col min="9985" max="9985" width="28" customWidth="1"/>
    <col min="9986" max="9986" width="27.3828125" customWidth="1"/>
    <col min="9987" max="9987" width="5.53515625" customWidth="1"/>
    <col min="9988" max="9988" width="8.921875" customWidth="1"/>
    <col min="9989" max="9989" width="9.84375" customWidth="1"/>
    <col min="9990" max="9990" width="6.4609375" customWidth="1"/>
    <col min="9991" max="9991" width="13.69140625" customWidth="1"/>
    <col min="9992" max="9992" width="4.921875" customWidth="1"/>
    <col min="9993" max="9993" width="4.07421875" customWidth="1"/>
    <col min="9994" max="9994" width="4.61328125" customWidth="1"/>
    <col min="9995" max="9995" width="4.4609375" customWidth="1"/>
    <col min="9996" max="9996" width="5.61328125" customWidth="1"/>
    <col min="9997" max="9997" width="5.4609375" customWidth="1"/>
    <col min="9998" max="9998" width="4.23046875" customWidth="1"/>
    <col min="9999" max="9999" width="4.921875" customWidth="1"/>
    <col min="10000" max="10000" width="4.84375" customWidth="1"/>
    <col min="10001" max="10001" width="5.07421875" customWidth="1"/>
    <col min="10002" max="10002" width="4.3828125" customWidth="1"/>
    <col min="10003" max="10003" width="4.84375" customWidth="1"/>
    <col min="10004" max="10004" width="5.4609375" customWidth="1"/>
    <col min="10005" max="10005" width="4.61328125" customWidth="1"/>
    <col min="10006" max="10006" width="4.765625" customWidth="1"/>
    <col min="10007" max="10007" width="4.53515625" customWidth="1"/>
    <col min="10008" max="10008" width="4.3828125" customWidth="1"/>
    <col min="10009" max="10009" width="4.921875" customWidth="1"/>
    <col min="10241" max="10241" width="28" customWidth="1"/>
    <col min="10242" max="10242" width="27.3828125" customWidth="1"/>
    <col min="10243" max="10243" width="5.53515625" customWidth="1"/>
    <col min="10244" max="10244" width="8.921875" customWidth="1"/>
    <col min="10245" max="10245" width="9.84375" customWidth="1"/>
    <col min="10246" max="10246" width="6.4609375" customWidth="1"/>
    <col min="10247" max="10247" width="13.69140625" customWidth="1"/>
    <col min="10248" max="10248" width="4.921875" customWidth="1"/>
    <col min="10249" max="10249" width="4.07421875" customWidth="1"/>
    <col min="10250" max="10250" width="4.61328125" customWidth="1"/>
    <col min="10251" max="10251" width="4.4609375" customWidth="1"/>
    <col min="10252" max="10252" width="5.61328125" customWidth="1"/>
    <col min="10253" max="10253" width="5.4609375" customWidth="1"/>
    <col min="10254" max="10254" width="4.23046875" customWidth="1"/>
    <col min="10255" max="10255" width="4.921875" customWidth="1"/>
    <col min="10256" max="10256" width="4.84375" customWidth="1"/>
    <col min="10257" max="10257" width="5.07421875" customWidth="1"/>
    <col min="10258" max="10258" width="4.3828125" customWidth="1"/>
    <col min="10259" max="10259" width="4.84375" customWidth="1"/>
    <col min="10260" max="10260" width="5.4609375" customWidth="1"/>
    <col min="10261" max="10261" width="4.61328125" customWidth="1"/>
    <col min="10262" max="10262" width="4.765625" customWidth="1"/>
    <col min="10263" max="10263" width="4.53515625" customWidth="1"/>
    <col min="10264" max="10264" width="4.3828125" customWidth="1"/>
    <col min="10265" max="10265" width="4.921875" customWidth="1"/>
    <col min="10497" max="10497" width="28" customWidth="1"/>
    <col min="10498" max="10498" width="27.3828125" customWidth="1"/>
    <col min="10499" max="10499" width="5.53515625" customWidth="1"/>
    <col min="10500" max="10500" width="8.921875" customWidth="1"/>
    <col min="10501" max="10501" width="9.84375" customWidth="1"/>
    <col min="10502" max="10502" width="6.4609375" customWidth="1"/>
    <col min="10503" max="10503" width="13.69140625" customWidth="1"/>
    <col min="10504" max="10504" width="4.921875" customWidth="1"/>
    <col min="10505" max="10505" width="4.07421875" customWidth="1"/>
    <col min="10506" max="10506" width="4.61328125" customWidth="1"/>
    <col min="10507" max="10507" width="4.4609375" customWidth="1"/>
    <col min="10508" max="10508" width="5.61328125" customWidth="1"/>
    <col min="10509" max="10509" width="5.4609375" customWidth="1"/>
    <col min="10510" max="10510" width="4.23046875" customWidth="1"/>
    <col min="10511" max="10511" width="4.921875" customWidth="1"/>
    <col min="10512" max="10512" width="4.84375" customWidth="1"/>
    <col min="10513" max="10513" width="5.07421875" customWidth="1"/>
    <col min="10514" max="10514" width="4.3828125" customWidth="1"/>
    <col min="10515" max="10515" width="4.84375" customWidth="1"/>
    <col min="10516" max="10516" width="5.4609375" customWidth="1"/>
    <col min="10517" max="10517" width="4.61328125" customWidth="1"/>
    <col min="10518" max="10518" width="4.765625" customWidth="1"/>
    <col min="10519" max="10519" width="4.53515625" customWidth="1"/>
    <col min="10520" max="10520" width="4.3828125" customWidth="1"/>
    <col min="10521" max="10521" width="4.921875" customWidth="1"/>
    <col min="10753" max="10753" width="28" customWidth="1"/>
    <col min="10754" max="10754" width="27.3828125" customWidth="1"/>
    <col min="10755" max="10755" width="5.53515625" customWidth="1"/>
    <col min="10756" max="10756" width="8.921875" customWidth="1"/>
    <col min="10757" max="10757" width="9.84375" customWidth="1"/>
    <col min="10758" max="10758" width="6.4609375" customWidth="1"/>
    <col min="10759" max="10759" width="13.69140625" customWidth="1"/>
    <col min="10760" max="10760" width="4.921875" customWidth="1"/>
    <col min="10761" max="10761" width="4.07421875" customWidth="1"/>
    <col min="10762" max="10762" width="4.61328125" customWidth="1"/>
    <col min="10763" max="10763" width="4.4609375" customWidth="1"/>
    <col min="10764" max="10764" width="5.61328125" customWidth="1"/>
    <col min="10765" max="10765" width="5.4609375" customWidth="1"/>
    <col min="10766" max="10766" width="4.23046875" customWidth="1"/>
    <col min="10767" max="10767" width="4.921875" customWidth="1"/>
    <col min="10768" max="10768" width="4.84375" customWidth="1"/>
    <col min="10769" max="10769" width="5.07421875" customWidth="1"/>
    <col min="10770" max="10770" width="4.3828125" customWidth="1"/>
    <col min="10771" max="10771" width="4.84375" customWidth="1"/>
    <col min="10772" max="10772" width="5.4609375" customWidth="1"/>
    <col min="10773" max="10773" width="4.61328125" customWidth="1"/>
    <col min="10774" max="10774" width="4.765625" customWidth="1"/>
    <col min="10775" max="10775" width="4.53515625" customWidth="1"/>
    <col min="10776" max="10776" width="4.3828125" customWidth="1"/>
    <col min="10777" max="10777" width="4.921875" customWidth="1"/>
    <col min="11009" max="11009" width="28" customWidth="1"/>
    <col min="11010" max="11010" width="27.3828125" customWidth="1"/>
    <col min="11011" max="11011" width="5.53515625" customWidth="1"/>
    <col min="11012" max="11012" width="8.921875" customWidth="1"/>
    <col min="11013" max="11013" width="9.84375" customWidth="1"/>
    <col min="11014" max="11014" width="6.4609375" customWidth="1"/>
    <col min="11015" max="11015" width="13.69140625" customWidth="1"/>
    <col min="11016" max="11016" width="4.921875" customWidth="1"/>
    <col min="11017" max="11017" width="4.07421875" customWidth="1"/>
    <col min="11018" max="11018" width="4.61328125" customWidth="1"/>
    <col min="11019" max="11019" width="4.4609375" customWidth="1"/>
    <col min="11020" max="11020" width="5.61328125" customWidth="1"/>
    <col min="11021" max="11021" width="5.4609375" customWidth="1"/>
    <col min="11022" max="11022" width="4.23046875" customWidth="1"/>
    <col min="11023" max="11023" width="4.921875" customWidth="1"/>
    <col min="11024" max="11024" width="4.84375" customWidth="1"/>
    <col min="11025" max="11025" width="5.07421875" customWidth="1"/>
    <col min="11026" max="11026" width="4.3828125" customWidth="1"/>
    <col min="11027" max="11027" width="4.84375" customWidth="1"/>
    <col min="11028" max="11028" width="5.4609375" customWidth="1"/>
    <col min="11029" max="11029" width="4.61328125" customWidth="1"/>
    <col min="11030" max="11030" width="4.765625" customWidth="1"/>
    <col min="11031" max="11031" width="4.53515625" customWidth="1"/>
    <col min="11032" max="11032" width="4.3828125" customWidth="1"/>
    <col min="11033" max="11033" width="4.921875" customWidth="1"/>
    <col min="11265" max="11265" width="28" customWidth="1"/>
    <col min="11266" max="11266" width="27.3828125" customWidth="1"/>
    <col min="11267" max="11267" width="5.53515625" customWidth="1"/>
    <col min="11268" max="11268" width="8.921875" customWidth="1"/>
    <col min="11269" max="11269" width="9.84375" customWidth="1"/>
    <col min="11270" max="11270" width="6.4609375" customWidth="1"/>
    <col min="11271" max="11271" width="13.69140625" customWidth="1"/>
    <col min="11272" max="11272" width="4.921875" customWidth="1"/>
    <col min="11273" max="11273" width="4.07421875" customWidth="1"/>
    <col min="11274" max="11274" width="4.61328125" customWidth="1"/>
    <col min="11275" max="11275" width="4.4609375" customWidth="1"/>
    <col min="11276" max="11276" width="5.61328125" customWidth="1"/>
    <col min="11277" max="11277" width="5.4609375" customWidth="1"/>
    <col min="11278" max="11278" width="4.23046875" customWidth="1"/>
    <col min="11279" max="11279" width="4.921875" customWidth="1"/>
    <col min="11280" max="11280" width="4.84375" customWidth="1"/>
    <col min="11281" max="11281" width="5.07421875" customWidth="1"/>
    <col min="11282" max="11282" width="4.3828125" customWidth="1"/>
    <col min="11283" max="11283" width="4.84375" customWidth="1"/>
    <col min="11284" max="11284" width="5.4609375" customWidth="1"/>
    <col min="11285" max="11285" width="4.61328125" customWidth="1"/>
    <col min="11286" max="11286" width="4.765625" customWidth="1"/>
    <col min="11287" max="11287" width="4.53515625" customWidth="1"/>
    <col min="11288" max="11288" width="4.3828125" customWidth="1"/>
    <col min="11289" max="11289" width="4.921875" customWidth="1"/>
    <col min="11521" max="11521" width="28" customWidth="1"/>
    <col min="11522" max="11522" width="27.3828125" customWidth="1"/>
    <col min="11523" max="11523" width="5.53515625" customWidth="1"/>
    <col min="11524" max="11524" width="8.921875" customWidth="1"/>
    <col min="11525" max="11525" width="9.84375" customWidth="1"/>
    <col min="11526" max="11526" width="6.4609375" customWidth="1"/>
    <col min="11527" max="11527" width="13.69140625" customWidth="1"/>
    <col min="11528" max="11528" width="4.921875" customWidth="1"/>
    <col min="11529" max="11529" width="4.07421875" customWidth="1"/>
    <col min="11530" max="11530" width="4.61328125" customWidth="1"/>
    <col min="11531" max="11531" width="4.4609375" customWidth="1"/>
    <col min="11532" max="11532" width="5.61328125" customWidth="1"/>
    <col min="11533" max="11533" width="5.4609375" customWidth="1"/>
    <col min="11534" max="11534" width="4.23046875" customWidth="1"/>
    <col min="11535" max="11535" width="4.921875" customWidth="1"/>
    <col min="11536" max="11536" width="4.84375" customWidth="1"/>
    <col min="11537" max="11537" width="5.07421875" customWidth="1"/>
    <col min="11538" max="11538" width="4.3828125" customWidth="1"/>
    <col min="11539" max="11539" width="4.84375" customWidth="1"/>
    <col min="11540" max="11540" width="5.4609375" customWidth="1"/>
    <col min="11541" max="11541" width="4.61328125" customWidth="1"/>
    <col min="11542" max="11542" width="4.765625" customWidth="1"/>
    <col min="11543" max="11543" width="4.53515625" customWidth="1"/>
    <col min="11544" max="11544" width="4.3828125" customWidth="1"/>
    <col min="11545" max="11545" width="4.921875" customWidth="1"/>
    <col min="11777" max="11777" width="28" customWidth="1"/>
    <col min="11778" max="11778" width="27.3828125" customWidth="1"/>
    <col min="11779" max="11779" width="5.53515625" customWidth="1"/>
    <col min="11780" max="11780" width="8.921875" customWidth="1"/>
    <col min="11781" max="11781" width="9.84375" customWidth="1"/>
    <col min="11782" max="11782" width="6.4609375" customWidth="1"/>
    <col min="11783" max="11783" width="13.69140625" customWidth="1"/>
    <col min="11784" max="11784" width="4.921875" customWidth="1"/>
    <col min="11785" max="11785" width="4.07421875" customWidth="1"/>
    <col min="11786" max="11786" width="4.61328125" customWidth="1"/>
    <col min="11787" max="11787" width="4.4609375" customWidth="1"/>
    <col min="11788" max="11788" width="5.61328125" customWidth="1"/>
    <col min="11789" max="11789" width="5.4609375" customWidth="1"/>
    <col min="11790" max="11790" width="4.23046875" customWidth="1"/>
    <col min="11791" max="11791" width="4.921875" customWidth="1"/>
    <col min="11792" max="11792" width="4.84375" customWidth="1"/>
    <col min="11793" max="11793" width="5.07421875" customWidth="1"/>
    <col min="11794" max="11794" width="4.3828125" customWidth="1"/>
    <col min="11795" max="11795" width="4.84375" customWidth="1"/>
    <col min="11796" max="11796" width="5.4609375" customWidth="1"/>
    <col min="11797" max="11797" width="4.61328125" customWidth="1"/>
    <col min="11798" max="11798" width="4.765625" customWidth="1"/>
    <col min="11799" max="11799" width="4.53515625" customWidth="1"/>
    <col min="11800" max="11800" width="4.3828125" customWidth="1"/>
    <col min="11801" max="11801" width="4.921875" customWidth="1"/>
    <col min="12033" max="12033" width="28" customWidth="1"/>
    <col min="12034" max="12034" width="27.3828125" customWidth="1"/>
    <col min="12035" max="12035" width="5.53515625" customWidth="1"/>
    <col min="12036" max="12036" width="8.921875" customWidth="1"/>
    <col min="12037" max="12037" width="9.84375" customWidth="1"/>
    <col min="12038" max="12038" width="6.4609375" customWidth="1"/>
    <col min="12039" max="12039" width="13.69140625" customWidth="1"/>
    <col min="12040" max="12040" width="4.921875" customWidth="1"/>
    <col min="12041" max="12041" width="4.07421875" customWidth="1"/>
    <col min="12042" max="12042" width="4.61328125" customWidth="1"/>
    <col min="12043" max="12043" width="4.4609375" customWidth="1"/>
    <col min="12044" max="12044" width="5.61328125" customWidth="1"/>
    <col min="12045" max="12045" width="5.4609375" customWidth="1"/>
    <col min="12046" max="12046" width="4.23046875" customWidth="1"/>
    <col min="12047" max="12047" width="4.921875" customWidth="1"/>
    <col min="12048" max="12048" width="4.84375" customWidth="1"/>
    <col min="12049" max="12049" width="5.07421875" customWidth="1"/>
    <col min="12050" max="12050" width="4.3828125" customWidth="1"/>
    <col min="12051" max="12051" width="4.84375" customWidth="1"/>
    <col min="12052" max="12052" width="5.4609375" customWidth="1"/>
    <col min="12053" max="12053" width="4.61328125" customWidth="1"/>
    <col min="12054" max="12054" width="4.765625" customWidth="1"/>
    <col min="12055" max="12055" width="4.53515625" customWidth="1"/>
    <col min="12056" max="12056" width="4.3828125" customWidth="1"/>
    <col min="12057" max="12057" width="4.921875" customWidth="1"/>
    <col min="12289" max="12289" width="28" customWidth="1"/>
    <col min="12290" max="12290" width="27.3828125" customWidth="1"/>
    <col min="12291" max="12291" width="5.53515625" customWidth="1"/>
    <col min="12292" max="12292" width="8.921875" customWidth="1"/>
    <col min="12293" max="12293" width="9.84375" customWidth="1"/>
    <col min="12294" max="12294" width="6.4609375" customWidth="1"/>
    <col min="12295" max="12295" width="13.69140625" customWidth="1"/>
    <col min="12296" max="12296" width="4.921875" customWidth="1"/>
    <col min="12297" max="12297" width="4.07421875" customWidth="1"/>
    <col min="12298" max="12298" width="4.61328125" customWidth="1"/>
    <col min="12299" max="12299" width="4.4609375" customWidth="1"/>
    <col min="12300" max="12300" width="5.61328125" customWidth="1"/>
    <col min="12301" max="12301" width="5.4609375" customWidth="1"/>
    <col min="12302" max="12302" width="4.23046875" customWidth="1"/>
    <col min="12303" max="12303" width="4.921875" customWidth="1"/>
    <col min="12304" max="12304" width="4.84375" customWidth="1"/>
    <col min="12305" max="12305" width="5.07421875" customWidth="1"/>
    <col min="12306" max="12306" width="4.3828125" customWidth="1"/>
    <col min="12307" max="12307" width="4.84375" customWidth="1"/>
    <col min="12308" max="12308" width="5.4609375" customWidth="1"/>
    <col min="12309" max="12309" width="4.61328125" customWidth="1"/>
    <col min="12310" max="12310" width="4.765625" customWidth="1"/>
    <col min="12311" max="12311" width="4.53515625" customWidth="1"/>
    <col min="12312" max="12312" width="4.3828125" customWidth="1"/>
    <col min="12313" max="12313" width="4.921875" customWidth="1"/>
    <col min="12545" max="12545" width="28" customWidth="1"/>
    <col min="12546" max="12546" width="27.3828125" customWidth="1"/>
    <col min="12547" max="12547" width="5.53515625" customWidth="1"/>
    <col min="12548" max="12548" width="8.921875" customWidth="1"/>
    <col min="12549" max="12549" width="9.84375" customWidth="1"/>
    <col min="12550" max="12550" width="6.4609375" customWidth="1"/>
    <col min="12551" max="12551" width="13.69140625" customWidth="1"/>
    <col min="12552" max="12552" width="4.921875" customWidth="1"/>
    <col min="12553" max="12553" width="4.07421875" customWidth="1"/>
    <col min="12554" max="12554" width="4.61328125" customWidth="1"/>
    <col min="12555" max="12555" width="4.4609375" customWidth="1"/>
    <col min="12556" max="12556" width="5.61328125" customWidth="1"/>
    <col min="12557" max="12557" width="5.4609375" customWidth="1"/>
    <col min="12558" max="12558" width="4.23046875" customWidth="1"/>
    <col min="12559" max="12559" width="4.921875" customWidth="1"/>
    <col min="12560" max="12560" width="4.84375" customWidth="1"/>
    <col min="12561" max="12561" width="5.07421875" customWidth="1"/>
    <col min="12562" max="12562" width="4.3828125" customWidth="1"/>
    <col min="12563" max="12563" width="4.84375" customWidth="1"/>
    <col min="12564" max="12564" width="5.4609375" customWidth="1"/>
    <col min="12565" max="12565" width="4.61328125" customWidth="1"/>
    <col min="12566" max="12566" width="4.765625" customWidth="1"/>
    <col min="12567" max="12567" width="4.53515625" customWidth="1"/>
    <col min="12568" max="12568" width="4.3828125" customWidth="1"/>
    <col min="12569" max="12569" width="4.921875" customWidth="1"/>
    <col min="12801" max="12801" width="28" customWidth="1"/>
    <col min="12802" max="12802" width="27.3828125" customWidth="1"/>
    <col min="12803" max="12803" width="5.53515625" customWidth="1"/>
    <col min="12804" max="12804" width="8.921875" customWidth="1"/>
    <col min="12805" max="12805" width="9.84375" customWidth="1"/>
    <col min="12806" max="12806" width="6.4609375" customWidth="1"/>
    <col min="12807" max="12807" width="13.69140625" customWidth="1"/>
    <col min="12808" max="12808" width="4.921875" customWidth="1"/>
    <col min="12809" max="12809" width="4.07421875" customWidth="1"/>
    <col min="12810" max="12810" width="4.61328125" customWidth="1"/>
    <col min="12811" max="12811" width="4.4609375" customWidth="1"/>
    <col min="12812" max="12812" width="5.61328125" customWidth="1"/>
    <col min="12813" max="12813" width="5.4609375" customWidth="1"/>
    <col min="12814" max="12814" width="4.23046875" customWidth="1"/>
    <col min="12815" max="12815" width="4.921875" customWidth="1"/>
    <col min="12816" max="12816" width="4.84375" customWidth="1"/>
    <col min="12817" max="12817" width="5.07421875" customWidth="1"/>
    <col min="12818" max="12818" width="4.3828125" customWidth="1"/>
    <col min="12819" max="12819" width="4.84375" customWidth="1"/>
    <col min="12820" max="12820" width="5.4609375" customWidth="1"/>
    <col min="12821" max="12821" width="4.61328125" customWidth="1"/>
    <col min="12822" max="12822" width="4.765625" customWidth="1"/>
    <col min="12823" max="12823" width="4.53515625" customWidth="1"/>
    <col min="12824" max="12824" width="4.3828125" customWidth="1"/>
    <col min="12825" max="12825" width="4.921875" customWidth="1"/>
    <col min="13057" max="13057" width="28" customWidth="1"/>
    <col min="13058" max="13058" width="27.3828125" customWidth="1"/>
    <col min="13059" max="13059" width="5.53515625" customWidth="1"/>
    <col min="13060" max="13060" width="8.921875" customWidth="1"/>
    <col min="13061" max="13061" width="9.84375" customWidth="1"/>
    <col min="13062" max="13062" width="6.4609375" customWidth="1"/>
    <col min="13063" max="13063" width="13.69140625" customWidth="1"/>
    <col min="13064" max="13064" width="4.921875" customWidth="1"/>
    <col min="13065" max="13065" width="4.07421875" customWidth="1"/>
    <col min="13066" max="13066" width="4.61328125" customWidth="1"/>
    <col min="13067" max="13067" width="4.4609375" customWidth="1"/>
    <col min="13068" max="13068" width="5.61328125" customWidth="1"/>
    <col min="13069" max="13069" width="5.4609375" customWidth="1"/>
    <col min="13070" max="13070" width="4.23046875" customWidth="1"/>
    <col min="13071" max="13071" width="4.921875" customWidth="1"/>
    <col min="13072" max="13072" width="4.84375" customWidth="1"/>
    <col min="13073" max="13073" width="5.07421875" customWidth="1"/>
    <col min="13074" max="13074" width="4.3828125" customWidth="1"/>
    <col min="13075" max="13075" width="4.84375" customWidth="1"/>
    <col min="13076" max="13076" width="5.4609375" customWidth="1"/>
    <col min="13077" max="13077" width="4.61328125" customWidth="1"/>
    <col min="13078" max="13078" width="4.765625" customWidth="1"/>
    <col min="13079" max="13079" width="4.53515625" customWidth="1"/>
    <col min="13080" max="13080" width="4.3828125" customWidth="1"/>
    <col min="13081" max="13081" width="4.921875" customWidth="1"/>
    <col min="13313" max="13313" width="28" customWidth="1"/>
    <col min="13314" max="13314" width="27.3828125" customWidth="1"/>
    <col min="13315" max="13315" width="5.53515625" customWidth="1"/>
    <col min="13316" max="13316" width="8.921875" customWidth="1"/>
    <col min="13317" max="13317" width="9.84375" customWidth="1"/>
    <col min="13318" max="13318" width="6.4609375" customWidth="1"/>
    <col min="13319" max="13319" width="13.69140625" customWidth="1"/>
    <col min="13320" max="13320" width="4.921875" customWidth="1"/>
    <col min="13321" max="13321" width="4.07421875" customWidth="1"/>
    <col min="13322" max="13322" width="4.61328125" customWidth="1"/>
    <col min="13323" max="13323" width="4.4609375" customWidth="1"/>
    <col min="13324" max="13324" width="5.61328125" customWidth="1"/>
    <col min="13325" max="13325" width="5.4609375" customWidth="1"/>
    <col min="13326" max="13326" width="4.23046875" customWidth="1"/>
    <col min="13327" max="13327" width="4.921875" customWidth="1"/>
    <col min="13328" max="13328" width="4.84375" customWidth="1"/>
    <col min="13329" max="13329" width="5.07421875" customWidth="1"/>
    <col min="13330" max="13330" width="4.3828125" customWidth="1"/>
    <col min="13331" max="13331" width="4.84375" customWidth="1"/>
    <col min="13332" max="13332" width="5.4609375" customWidth="1"/>
    <col min="13333" max="13333" width="4.61328125" customWidth="1"/>
    <col min="13334" max="13334" width="4.765625" customWidth="1"/>
    <col min="13335" max="13335" width="4.53515625" customWidth="1"/>
    <col min="13336" max="13336" width="4.3828125" customWidth="1"/>
    <col min="13337" max="13337" width="4.921875" customWidth="1"/>
    <col min="13569" max="13569" width="28" customWidth="1"/>
    <col min="13570" max="13570" width="27.3828125" customWidth="1"/>
    <col min="13571" max="13571" width="5.53515625" customWidth="1"/>
    <col min="13572" max="13572" width="8.921875" customWidth="1"/>
    <col min="13573" max="13573" width="9.84375" customWidth="1"/>
    <col min="13574" max="13574" width="6.4609375" customWidth="1"/>
    <col min="13575" max="13575" width="13.69140625" customWidth="1"/>
    <col min="13576" max="13576" width="4.921875" customWidth="1"/>
    <col min="13577" max="13577" width="4.07421875" customWidth="1"/>
    <col min="13578" max="13578" width="4.61328125" customWidth="1"/>
    <col min="13579" max="13579" width="4.4609375" customWidth="1"/>
    <col min="13580" max="13580" width="5.61328125" customWidth="1"/>
    <col min="13581" max="13581" width="5.4609375" customWidth="1"/>
    <col min="13582" max="13582" width="4.23046875" customWidth="1"/>
    <col min="13583" max="13583" width="4.921875" customWidth="1"/>
    <col min="13584" max="13584" width="4.84375" customWidth="1"/>
    <col min="13585" max="13585" width="5.07421875" customWidth="1"/>
    <col min="13586" max="13586" width="4.3828125" customWidth="1"/>
    <col min="13587" max="13587" width="4.84375" customWidth="1"/>
    <col min="13588" max="13588" width="5.4609375" customWidth="1"/>
    <col min="13589" max="13589" width="4.61328125" customWidth="1"/>
    <col min="13590" max="13590" width="4.765625" customWidth="1"/>
    <col min="13591" max="13591" width="4.53515625" customWidth="1"/>
    <col min="13592" max="13592" width="4.3828125" customWidth="1"/>
    <col min="13593" max="13593" width="4.921875" customWidth="1"/>
    <col min="13825" max="13825" width="28" customWidth="1"/>
    <col min="13826" max="13826" width="27.3828125" customWidth="1"/>
    <col min="13827" max="13827" width="5.53515625" customWidth="1"/>
    <col min="13828" max="13828" width="8.921875" customWidth="1"/>
    <col min="13829" max="13829" width="9.84375" customWidth="1"/>
    <col min="13830" max="13830" width="6.4609375" customWidth="1"/>
    <col min="13831" max="13831" width="13.69140625" customWidth="1"/>
    <col min="13832" max="13832" width="4.921875" customWidth="1"/>
    <col min="13833" max="13833" width="4.07421875" customWidth="1"/>
    <col min="13834" max="13834" width="4.61328125" customWidth="1"/>
    <col min="13835" max="13835" width="4.4609375" customWidth="1"/>
    <col min="13836" max="13836" width="5.61328125" customWidth="1"/>
    <col min="13837" max="13837" width="5.4609375" customWidth="1"/>
    <col min="13838" max="13838" width="4.23046875" customWidth="1"/>
    <col min="13839" max="13839" width="4.921875" customWidth="1"/>
    <col min="13840" max="13840" width="4.84375" customWidth="1"/>
    <col min="13841" max="13841" width="5.07421875" customWidth="1"/>
    <col min="13842" max="13842" width="4.3828125" customWidth="1"/>
    <col min="13843" max="13843" width="4.84375" customWidth="1"/>
    <col min="13844" max="13844" width="5.4609375" customWidth="1"/>
    <col min="13845" max="13845" width="4.61328125" customWidth="1"/>
    <col min="13846" max="13846" width="4.765625" customWidth="1"/>
    <col min="13847" max="13847" width="4.53515625" customWidth="1"/>
    <col min="13848" max="13848" width="4.3828125" customWidth="1"/>
    <col min="13849" max="13849" width="4.921875" customWidth="1"/>
    <col min="14081" max="14081" width="28" customWidth="1"/>
    <col min="14082" max="14082" width="27.3828125" customWidth="1"/>
    <col min="14083" max="14083" width="5.53515625" customWidth="1"/>
    <col min="14084" max="14084" width="8.921875" customWidth="1"/>
    <col min="14085" max="14085" width="9.84375" customWidth="1"/>
    <col min="14086" max="14086" width="6.4609375" customWidth="1"/>
    <col min="14087" max="14087" width="13.69140625" customWidth="1"/>
    <col min="14088" max="14088" width="4.921875" customWidth="1"/>
    <col min="14089" max="14089" width="4.07421875" customWidth="1"/>
    <col min="14090" max="14090" width="4.61328125" customWidth="1"/>
    <col min="14091" max="14091" width="4.4609375" customWidth="1"/>
    <col min="14092" max="14092" width="5.61328125" customWidth="1"/>
    <col min="14093" max="14093" width="5.4609375" customWidth="1"/>
    <col min="14094" max="14094" width="4.23046875" customWidth="1"/>
    <col min="14095" max="14095" width="4.921875" customWidth="1"/>
    <col min="14096" max="14096" width="4.84375" customWidth="1"/>
    <col min="14097" max="14097" width="5.07421875" customWidth="1"/>
    <col min="14098" max="14098" width="4.3828125" customWidth="1"/>
    <col min="14099" max="14099" width="4.84375" customWidth="1"/>
    <col min="14100" max="14100" width="5.4609375" customWidth="1"/>
    <col min="14101" max="14101" width="4.61328125" customWidth="1"/>
    <col min="14102" max="14102" width="4.765625" customWidth="1"/>
    <col min="14103" max="14103" width="4.53515625" customWidth="1"/>
    <col min="14104" max="14104" width="4.3828125" customWidth="1"/>
    <col min="14105" max="14105" width="4.921875" customWidth="1"/>
    <col min="14337" max="14337" width="28" customWidth="1"/>
    <col min="14338" max="14338" width="27.3828125" customWidth="1"/>
    <col min="14339" max="14339" width="5.53515625" customWidth="1"/>
    <col min="14340" max="14340" width="8.921875" customWidth="1"/>
    <col min="14341" max="14341" width="9.84375" customWidth="1"/>
    <col min="14342" max="14342" width="6.4609375" customWidth="1"/>
    <col min="14343" max="14343" width="13.69140625" customWidth="1"/>
    <col min="14344" max="14344" width="4.921875" customWidth="1"/>
    <col min="14345" max="14345" width="4.07421875" customWidth="1"/>
    <col min="14346" max="14346" width="4.61328125" customWidth="1"/>
    <col min="14347" max="14347" width="4.4609375" customWidth="1"/>
    <col min="14348" max="14348" width="5.61328125" customWidth="1"/>
    <col min="14349" max="14349" width="5.4609375" customWidth="1"/>
    <col min="14350" max="14350" width="4.23046875" customWidth="1"/>
    <col min="14351" max="14351" width="4.921875" customWidth="1"/>
    <col min="14352" max="14352" width="4.84375" customWidth="1"/>
    <col min="14353" max="14353" width="5.07421875" customWidth="1"/>
    <col min="14354" max="14354" width="4.3828125" customWidth="1"/>
    <col min="14355" max="14355" width="4.84375" customWidth="1"/>
    <col min="14356" max="14356" width="5.4609375" customWidth="1"/>
    <col min="14357" max="14357" width="4.61328125" customWidth="1"/>
    <col min="14358" max="14358" width="4.765625" customWidth="1"/>
    <col min="14359" max="14359" width="4.53515625" customWidth="1"/>
    <col min="14360" max="14360" width="4.3828125" customWidth="1"/>
    <col min="14361" max="14361" width="4.921875" customWidth="1"/>
    <col min="14593" max="14593" width="28" customWidth="1"/>
    <col min="14594" max="14594" width="27.3828125" customWidth="1"/>
    <col min="14595" max="14595" width="5.53515625" customWidth="1"/>
    <col min="14596" max="14596" width="8.921875" customWidth="1"/>
    <col min="14597" max="14597" width="9.84375" customWidth="1"/>
    <col min="14598" max="14598" width="6.4609375" customWidth="1"/>
    <col min="14599" max="14599" width="13.69140625" customWidth="1"/>
    <col min="14600" max="14600" width="4.921875" customWidth="1"/>
    <col min="14601" max="14601" width="4.07421875" customWidth="1"/>
    <col min="14602" max="14602" width="4.61328125" customWidth="1"/>
    <col min="14603" max="14603" width="4.4609375" customWidth="1"/>
    <col min="14604" max="14604" width="5.61328125" customWidth="1"/>
    <col min="14605" max="14605" width="5.4609375" customWidth="1"/>
    <col min="14606" max="14606" width="4.23046875" customWidth="1"/>
    <col min="14607" max="14607" width="4.921875" customWidth="1"/>
    <col min="14608" max="14608" width="4.84375" customWidth="1"/>
    <col min="14609" max="14609" width="5.07421875" customWidth="1"/>
    <col min="14610" max="14610" width="4.3828125" customWidth="1"/>
    <col min="14611" max="14611" width="4.84375" customWidth="1"/>
    <col min="14612" max="14612" width="5.4609375" customWidth="1"/>
    <col min="14613" max="14613" width="4.61328125" customWidth="1"/>
    <col min="14614" max="14614" width="4.765625" customWidth="1"/>
    <col min="14615" max="14615" width="4.53515625" customWidth="1"/>
    <col min="14616" max="14616" width="4.3828125" customWidth="1"/>
    <col min="14617" max="14617" width="4.921875" customWidth="1"/>
    <col min="14849" max="14849" width="28" customWidth="1"/>
    <col min="14850" max="14850" width="27.3828125" customWidth="1"/>
    <col min="14851" max="14851" width="5.53515625" customWidth="1"/>
    <col min="14852" max="14852" width="8.921875" customWidth="1"/>
    <col min="14853" max="14853" width="9.84375" customWidth="1"/>
    <col min="14854" max="14854" width="6.4609375" customWidth="1"/>
    <col min="14855" max="14855" width="13.69140625" customWidth="1"/>
    <col min="14856" max="14856" width="4.921875" customWidth="1"/>
    <col min="14857" max="14857" width="4.07421875" customWidth="1"/>
    <col min="14858" max="14858" width="4.61328125" customWidth="1"/>
    <col min="14859" max="14859" width="4.4609375" customWidth="1"/>
    <col min="14860" max="14860" width="5.61328125" customWidth="1"/>
    <col min="14861" max="14861" width="5.4609375" customWidth="1"/>
    <col min="14862" max="14862" width="4.23046875" customWidth="1"/>
    <col min="14863" max="14863" width="4.921875" customWidth="1"/>
    <col min="14864" max="14864" width="4.84375" customWidth="1"/>
    <col min="14865" max="14865" width="5.07421875" customWidth="1"/>
    <col min="14866" max="14866" width="4.3828125" customWidth="1"/>
    <col min="14867" max="14867" width="4.84375" customWidth="1"/>
    <col min="14868" max="14868" width="5.4609375" customWidth="1"/>
    <col min="14869" max="14869" width="4.61328125" customWidth="1"/>
    <col min="14870" max="14870" width="4.765625" customWidth="1"/>
    <col min="14871" max="14871" width="4.53515625" customWidth="1"/>
    <col min="14872" max="14872" width="4.3828125" customWidth="1"/>
    <col min="14873" max="14873" width="4.921875" customWidth="1"/>
    <col min="15105" max="15105" width="28" customWidth="1"/>
    <col min="15106" max="15106" width="27.3828125" customWidth="1"/>
    <col min="15107" max="15107" width="5.53515625" customWidth="1"/>
    <col min="15108" max="15108" width="8.921875" customWidth="1"/>
    <col min="15109" max="15109" width="9.84375" customWidth="1"/>
    <col min="15110" max="15110" width="6.4609375" customWidth="1"/>
    <col min="15111" max="15111" width="13.69140625" customWidth="1"/>
    <col min="15112" max="15112" width="4.921875" customWidth="1"/>
    <col min="15113" max="15113" width="4.07421875" customWidth="1"/>
    <col min="15114" max="15114" width="4.61328125" customWidth="1"/>
    <col min="15115" max="15115" width="4.4609375" customWidth="1"/>
    <col min="15116" max="15116" width="5.61328125" customWidth="1"/>
    <col min="15117" max="15117" width="5.4609375" customWidth="1"/>
    <col min="15118" max="15118" width="4.23046875" customWidth="1"/>
    <col min="15119" max="15119" width="4.921875" customWidth="1"/>
    <col min="15120" max="15120" width="4.84375" customWidth="1"/>
    <col min="15121" max="15121" width="5.07421875" customWidth="1"/>
    <col min="15122" max="15122" width="4.3828125" customWidth="1"/>
    <col min="15123" max="15123" width="4.84375" customWidth="1"/>
    <col min="15124" max="15124" width="5.4609375" customWidth="1"/>
    <col min="15125" max="15125" width="4.61328125" customWidth="1"/>
    <col min="15126" max="15126" width="4.765625" customWidth="1"/>
    <col min="15127" max="15127" width="4.53515625" customWidth="1"/>
    <col min="15128" max="15128" width="4.3828125" customWidth="1"/>
    <col min="15129" max="15129" width="4.921875" customWidth="1"/>
    <col min="15361" max="15361" width="28" customWidth="1"/>
    <col min="15362" max="15362" width="27.3828125" customWidth="1"/>
    <col min="15363" max="15363" width="5.53515625" customWidth="1"/>
    <col min="15364" max="15364" width="8.921875" customWidth="1"/>
    <col min="15365" max="15365" width="9.84375" customWidth="1"/>
    <col min="15366" max="15366" width="6.4609375" customWidth="1"/>
    <col min="15367" max="15367" width="13.69140625" customWidth="1"/>
    <col min="15368" max="15368" width="4.921875" customWidth="1"/>
    <col min="15369" max="15369" width="4.07421875" customWidth="1"/>
    <col min="15370" max="15370" width="4.61328125" customWidth="1"/>
    <col min="15371" max="15371" width="4.4609375" customWidth="1"/>
    <col min="15372" max="15372" width="5.61328125" customWidth="1"/>
    <col min="15373" max="15373" width="5.4609375" customWidth="1"/>
    <col min="15374" max="15374" width="4.23046875" customWidth="1"/>
    <col min="15375" max="15375" width="4.921875" customWidth="1"/>
    <col min="15376" max="15376" width="4.84375" customWidth="1"/>
    <col min="15377" max="15377" width="5.07421875" customWidth="1"/>
    <col min="15378" max="15378" width="4.3828125" customWidth="1"/>
    <col min="15379" max="15379" width="4.84375" customWidth="1"/>
    <col min="15380" max="15380" width="5.4609375" customWidth="1"/>
    <col min="15381" max="15381" width="4.61328125" customWidth="1"/>
    <col min="15382" max="15382" width="4.765625" customWidth="1"/>
    <col min="15383" max="15383" width="4.53515625" customWidth="1"/>
    <col min="15384" max="15384" width="4.3828125" customWidth="1"/>
    <col min="15385" max="15385" width="4.921875" customWidth="1"/>
    <col min="15617" max="15617" width="28" customWidth="1"/>
    <col min="15618" max="15618" width="27.3828125" customWidth="1"/>
    <col min="15619" max="15619" width="5.53515625" customWidth="1"/>
    <col min="15620" max="15620" width="8.921875" customWidth="1"/>
    <col min="15621" max="15621" width="9.84375" customWidth="1"/>
    <col min="15622" max="15622" width="6.4609375" customWidth="1"/>
    <col min="15623" max="15623" width="13.69140625" customWidth="1"/>
    <col min="15624" max="15624" width="4.921875" customWidth="1"/>
    <col min="15625" max="15625" width="4.07421875" customWidth="1"/>
    <col min="15626" max="15626" width="4.61328125" customWidth="1"/>
    <col min="15627" max="15627" width="4.4609375" customWidth="1"/>
    <col min="15628" max="15628" width="5.61328125" customWidth="1"/>
    <col min="15629" max="15629" width="5.4609375" customWidth="1"/>
    <col min="15630" max="15630" width="4.23046875" customWidth="1"/>
    <col min="15631" max="15631" width="4.921875" customWidth="1"/>
    <col min="15632" max="15632" width="4.84375" customWidth="1"/>
    <col min="15633" max="15633" width="5.07421875" customWidth="1"/>
    <col min="15634" max="15634" width="4.3828125" customWidth="1"/>
    <col min="15635" max="15635" width="4.84375" customWidth="1"/>
    <col min="15636" max="15636" width="5.4609375" customWidth="1"/>
    <col min="15637" max="15637" width="4.61328125" customWidth="1"/>
    <col min="15638" max="15638" width="4.765625" customWidth="1"/>
    <col min="15639" max="15639" width="4.53515625" customWidth="1"/>
    <col min="15640" max="15640" width="4.3828125" customWidth="1"/>
    <col min="15641" max="15641" width="4.921875" customWidth="1"/>
    <col min="15873" max="15873" width="28" customWidth="1"/>
    <col min="15874" max="15874" width="27.3828125" customWidth="1"/>
    <col min="15875" max="15875" width="5.53515625" customWidth="1"/>
    <col min="15876" max="15876" width="8.921875" customWidth="1"/>
    <col min="15877" max="15877" width="9.84375" customWidth="1"/>
    <col min="15878" max="15878" width="6.4609375" customWidth="1"/>
    <col min="15879" max="15879" width="13.69140625" customWidth="1"/>
    <col min="15880" max="15880" width="4.921875" customWidth="1"/>
    <col min="15881" max="15881" width="4.07421875" customWidth="1"/>
    <col min="15882" max="15882" width="4.61328125" customWidth="1"/>
    <col min="15883" max="15883" width="4.4609375" customWidth="1"/>
    <col min="15884" max="15884" width="5.61328125" customWidth="1"/>
    <col min="15885" max="15885" width="5.4609375" customWidth="1"/>
    <col min="15886" max="15886" width="4.23046875" customWidth="1"/>
    <col min="15887" max="15887" width="4.921875" customWidth="1"/>
    <col min="15888" max="15888" width="4.84375" customWidth="1"/>
    <col min="15889" max="15889" width="5.07421875" customWidth="1"/>
    <col min="15890" max="15890" width="4.3828125" customWidth="1"/>
    <col min="15891" max="15891" width="4.84375" customWidth="1"/>
    <col min="15892" max="15892" width="5.4609375" customWidth="1"/>
    <col min="15893" max="15893" width="4.61328125" customWidth="1"/>
    <col min="15894" max="15894" width="4.765625" customWidth="1"/>
    <col min="15895" max="15895" width="4.53515625" customWidth="1"/>
    <col min="15896" max="15896" width="4.3828125" customWidth="1"/>
    <col min="15897" max="15897" width="4.921875" customWidth="1"/>
    <col min="16129" max="16129" width="28" customWidth="1"/>
    <col min="16130" max="16130" width="27.3828125" customWidth="1"/>
    <col min="16131" max="16131" width="5.53515625" customWidth="1"/>
    <col min="16132" max="16132" width="8.921875" customWidth="1"/>
    <col min="16133" max="16133" width="9.84375" customWidth="1"/>
    <col min="16134" max="16134" width="6.4609375" customWidth="1"/>
    <col min="16135" max="16135" width="13.69140625" customWidth="1"/>
    <col min="16136" max="16136" width="4.921875" customWidth="1"/>
    <col min="16137" max="16137" width="4.07421875" customWidth="1"/>
    <col min="16138" max="16138" width="4.61328125" customWidth="1"/>
    <col min="16139" max="16139" width="4.4609375" customWidth="1"/>
    <col min="16140" max="16140" width="5.61328125" customWidth="1"/>
    <col min="16141" max="16141" width="5.4609375" customWidth="1"/>
    <col min="16142" max="16142" width="4.23046875" customWidth="1"/>
    <col min="16143" max="16143" width="4.921875" customWidth="1"/>
    <col min="16144" max="16144" width="4.84375" customWidth="1"/>
    <col min="16145" max="16145" width="5.07421875" customWidth="1"/>
    <col min="16146" max="16146" width="4.3828125" customWidth="1"/>
    <col min="16147" max="16147" width="4.84375" customWidth="1"/>
    <col min="16148" max="16148" width="5.4609375" customWidth="1"/>
    <col min="16149" max="16149" width="4.61328125" customWidth="1"/>
    <col min="16150" max="16150" width="4.765625" customWidth="1"/>
    <col min="16151" max="16151" width="4.53515625" customWidth="1"/>
    <col min="16152" max="16152" width="4.3828125" customWidth="1"/>
    <col min="16153" max="16153" width="4.921875" customWidth="1"/>
  </cols>
  <sheetData>
    <row r="1" spans="1:25" x14ac:dyDescent="0.4">
      <c r="H1" s="134" t="s">
        <v>500</v>
      </c>
      <c r="I1" s="134"/>
      <c r="J1" s="134"/>
      <c r="K1" s="134"/>
      <c r="L1" s="134"/>
      <c r="M1" s="135" t="s">
        <v>501</v>
      </c>
      <c r="N1" s="135"/>
      <c r="O1" s="135"/>
      <c r="P1" s="135"/>
      <c r="Q1" s="135"/>
      <c r="R1" s="136" t="s">
        <v>502</v>
      </c>
      <c r="S1" s="136"/>
      <c r="T1" s="136"/>
      <c r="U1" s="136"/>
      <c r="V1" s="136"/>
      <c r="W1" s="137" t="s">
        <v>503</v>
      </c>
      <c r="X1" s="137"/>
      <c r="Y1" s="137"/>
    </row>
    <row r="2" spans="1:25" x14ac:dyDescent="0.4">
      <c r="A2" s="138" t="s">
        <v>590</v>
      </c>
      <c r="B2" s="138" t="s">
        <v>504</v>
      </c>
      <c r="C2" s="138" t="s">
        <v>505</v>
      </c>
      <c r="D2" s="138" t="s">
        <v>506</v>
      </c>
      <c r="E2" s="138" t="s">
        <v>507</v>
      </c>
      <c r="F2" s="139" t="s">
        <v>508</v>
      </c>
      <c r="G2" s="138" t="s">
        <v>509</v>
      </c>
      <c r="H2" s="140" t="s">
        <v>510</v>
      </c>
      <c r="I2" s="140" t="s">
        <v>511</v>
      </c>
      <c r="J2" s="140" t="s">
        <v>512</v>
      </c>
      <c r="K2" s="140" t="s">
        <v>513</v>
      </c>
      <c r="L2" s="140" t="s">
        <v>514</v>
      </c>
      <c r="M2" s="141" t="s">
        <v>515</v>
      </c>
      <c r="N2" s="141" t="s">
        <v>516</v>
      </c>
      <c r="O2" s="141" t="s">
        <v>517</v>
      </c>
      <c r="P2" s="141" t="s">
        <v>518</v>
      </c>
      <c r="Q2" s="141" t="s">
        <v>519</v>
      </c>
      <c r="R2" s="142" t="s">
        <v>520</v>
      </c>
      <c r="S2" s="142" t="s">
        <v>521</v>
      </c>
      <c r="T2" s="142" t="s">
        <v>522</v>
      </c>
      <c r="U2" s="142" t="s">
        <v>523</v>
      </c>
      <c r="V2" s="142" t="s">
        <v>524</v>
      </c>
      <c r="W2" s="143" t="s">
        <v>525</v>
      </c>
      <c r="X2" s="143" t="s">
        <v>526</v>
      </c>
      <c r="Y2" s="143" t="s">
        <v>527</v>
      </c>
    </row>
    <row r="3" spans="1:25" x14ac:dyDescent="0.4">
      <c r="A3" s="144" t="s">
        <v>589</v>
      </c>
      <c r="B3" s="144" t="s">
        <v>528</v>
      </c>
      <c r="C3" s="144" t="s">
        <v>529</v>
      </c>
      <c r="D3" s="144" t="s">
        <v>530</v>
      </c>
      <c r="E3" s="145">
        <v>52</v>
      </c>
      <c r="F3" s="146">
        <v>2.9</v>
      </c>
      <c r="G3" s="144"/>
      <c r="H3" s="147">
        <v>3</v>
      </c>
      <c r="I3" s="147">
        <v>2</v>
      </c>
      <c r="J3" s="147">
        <v>3</v>
      </c>
      <c r="K3" s="147">
        <v>3</v>
      </c>
      <c r="L3" s="147">
        <v>2</v>
      </c>
      <c r="M3" s="148">
        <v>3</v>
      </c>
      <c r="N3" s="148">
        <v>3</v>
      </c>
      <c r="O3" s="148">
        <v>3</v>
      </c>
      <c r="P3" s="148">
        <v>3</v>
      </c>
      <c r="Q3" s="148">
        <v>3</v>
      </c>
      <c r="R3" s="149">
        <v>2</v>
      </c>
      <c r="S3" s="149">
        <v>4</v>
      </c>
      <c r="T3" s="149">
        <v>3</v>
      </c>
      <c r="U3" s="149">
        <v>3</v>
      </c>
      <c r="V3" s="149">
        <v>4</v>
      </c>
      <c r="W3" s="150">
        <v>3</v>
      </c>
      <c r="X3" s="150">
        <v>2</v>
      </c>
      <c r="Y3" s="150">
        <v>3</v>
      </c>
    </row>
    <row r="4" spans="1:25" x14ac:dyDescent="0.4">
      <c r="A4" s="144" t="s">
        <v>591</v>
      </c>
      <c r="B4" s="144" t="s">
        <v>528</v>
      </c>
      <c r="C4" s="144" t="s">
        <v>529</v>
      </c>
      <c r="D4" s="144" t="s">
        <v>531</v>
      </c>
      <c r="E4" s="145">
        <v>44</v>
      </c>
      <c r="F4" s="146">
        <v>2.4</v>
      </c>
      <c r="G4" s="144"/>
      <c r="H4" s="147">
        <v>3</v>
      </c>
      <c r="I4" s="147">
        <v>3</v>
      </c>
      <c r="J4" s="147">
        <v>2</v>
      </c>
      <c r="K4" s="147">
        <v>3</v>
      </c>
      <c r="L4" s="147">
        <v>2</v>
      </c>
      <c r="M4" s="148">
        <v>3</v>
      </c>
      <c r="N4" s="148">
        <v>3</v>
      </c>
      <c r="O4" s="148">
        <v>3</v>
      </c>
      <c r="P4" s="148">
        <v>2</v>
      </c>
      <c r="Q4" s="148">
        <v>2</v>
      </c>
      <c r="R4" s="149">
        <v>2</v>
      </c>
      <c r="S4" s="149">
        <v>4</v>
      </c>
      <c r="T4" s="149">
        <v>2</v>
      </c>
      <c r="U4" s="149">
        <v>3</v>
      </c>
      <c r="V4" s="149">
        <v>2</v>
      </c>
      <c r="W4" s="150">
        <v>2</v>
      </c>
      <c r="X4" s="150">
        <v>2</v>
      </c>
      <c r="Y4" s="150">
        <v>1</v>
      </c>
    </row>
    <row r="5" spans="1:25" x14ac:dyDescent="0.4">
      <c r="A5" s="144" t="s">
        <v>592</v>
      </c>
      <c r="B5" s="144" t="s">
        <v>528</v>
      </c>
      <c r="C5" s="144" t="s">
        <v>529</v>
      </c>
      <c r="D5" s="144" t="s">
        <v>531</v>
      </c>
      <c r="E5" s="145">
        <v>53</v>
      </c>
      <c r="F5" s="151" t="s">
        <v>532</v>
      </c>
      <c r="G5" s="144"/>
      <c r="H5" s="147">
        <v>3</v>
      </c>
      <c r="I5" s="147">
        <v>3</v>
      </c>
      <c r="J5" s="147">
        <v>3</v>
      </c>
      <c r="K5" s="147">
        <v>3</v>
      </c>
      <c r="L5" s="147">
        <v>3</v>
      </c>
      <c r="M5" s="148">
        <v>3</v>
      </c>
      <c r="N5" s="148">
        <v>3</v>
      </c>
      <c r="O5" s="148">
        <v>3</v>
      </c>
      <c r="P5" s="148">
        <v>3</v>
      </c>
      <c r="Q5" s="148">
        <v>4</v>
      </c>
      <c r="R5" s="149">
        <v>3</v>
      </c>
      <c r="S5" s="149">
        <v>3</v>
      </c>
      <c r="T5" s="149">
        <v>3</v>
      </c>
      <c r="U5" s="149">
        <v>3</v>
      </c>
      <c r="V5" s="149">
        <v>3</v>
      </c>
      <c r="W5" s="150">
        <v>2</v>
      </c>
      <c r="X5" s="150">
        <v>3</v>
      </c>
      <c r="Y5" s="150">
        <v>2</v>
      </c>
    </row>
    <row r="6" spans="1:25" x14ac:dyDescent="0.4">
      <c r="A6" s="144" t="s">
        <v>593</v>
      </c>
      <c r="B6" s="144" t="s">
        <v>528</v>
      </c>
      <c r="C6" s="144" t="s">
        <v>529</v>
      </c>
      <c r="D6" s="144" t="s">
        <v>531</v>
      </c>
      <c r="E6" s="145">
        <v>60</v>
      </c>
      <c r="F6" s="151" t="s">
        <v>533</v>
      </c>
      <c r="G6" s="144"/>
      <c r="H6" s="147">
        <v>4</v>
      </c>
      <c r="I6" s="147">
        <v>3</v>
      </c>
      <c r="J6" s="147">
        <v>4</v>
      </c>
      <c r="K6" s="147">
        <v>3</v>
      </c>
      <c r="L6" s="147">
        <v>3</v>
      </c>
      <c r="M6" s="148">
        <v>3</v>
      </c>
      <c r="N6" s="148">
        <v>4</v>
      </c>
      <c r="O6" s="148">
        <v>3</v>
      </c>
      <c r="P6" s="148">
        <v>4</v>
      </c>
      <c r="Q6" s="148">
        <v>4</v>
      </c>
      <c r="R6" s="149">
        <v>4</v>
      </c>
      <c r="S6" s="149">
        <v>3</v>
      </c>
      <c r="T6" s="149">
        <v>3</v>
      </c>
      <c r="U6" s="149">
        <v>3</v>
      </c>
      <c r="V6" s="149">
        <v>3</v>
      </c>
      <c r="W6" s="150">
        <v>3</v>
      </c>
      <c r="X6" s="150">
        <v>3</v>
      </c>
      <c r="Y6" s="150">
        <v>3</v>
      </c>
    </row>
    <row r="7" spans="1:25" x14ac:dyDescent="0.4">
      <c r="A7" s="144" t="s">
        <v>594</v>
      </c>
      <c r="B7" s="144" t="s">
        <v>528</v>
      </c>
      <c r="C7" s="144" t="s">
        <v>529</v>
      </c>
      <c r="D7" s="144" t="s">
        <v>534</v>
      </c>
      <c r="E7" s="145">
        <v>54</v>
      </c>
      <c r="F7" s="151" t="s">
        <v>535</v>
      </c>
      <c r="G7" s="144"/>
      <c r="H7" s="147">
        <v>3</v>
      </c>
      <c r="I7" s="147">
        <v>3</v>
      </c>
      <c r="J7" s="147">
        <v>2</v>
      </c>
      <c r="K7" s="147">
        <v>3</v>
      </c>
      <c r="L7" s="147">
        <v>3</v>
      </c>
      <c r="M7" s="148">
        <v>3</v>
      </c>
      <c r="N7" s="148">
        <v>3</v>
      </c>
      <c r="O7" s="148">
        <v>3</v>
      </c>
      <c r="P7" s="148">
        <v>3</v>
      </c>
      <c r="Q7" s="148">
        <v>3</v>
      </c>
      <c r="R7" s="149">
        <v>3</v>
      </c>
      <c r="S7" s="149">
        <v>4</v>
      </c>
      <c r="T7" s="149">
        <v>4</v>
      </c>
      <c r="U7" s="149">
        <v>3</v>
      </c>
      <c r="V7" s="149">
        <v>3</v>
      </c>
      <c r="W7" s="150">
        <v>3</v>
      </c>
      <c r="X7" s="150">
        <v>3</v>
      </c>
      <c r="Y7" s="150">
        <v>2</v>
      </c>
    </row>
    <row r="8" spans="1:25" x14ac:dyDescent="0.4">
      <c r="A8" s="144" t="s">
        <v>595</v>
      </c>
      <c r="B8" s="144" t="s">
        <v>528</v>
      </c>
      <c r="C8" s="144" t="s">
        <v>529</v>
      </c>
      <c r="D8" s="144" t="s">
        <v>536</v>
      </c>
      <c r="E8" s="145">
        <v>47</v>
      </c>
      <c r="F8" s="151" t="s">
        <v>537</v>
      </c>
      <c r="G8" s="144"/>
      <c r="H8" s="147">
        <v>3</v>
      </c>
      <c r="I8" s="147">
        <v>2</v>
      </c>
      <c r="J8" s="147">
        <v>2</v>
      </c>
      <c r="K8" s="147">
        <v>2</v>
      </c>
      <c r="L8" s="147">
        <v>3</v>
      </c>
      <c r="M8" s="148">
        <v>3</v>
      </c>
      <c r="N8" s="148">
        <v>3</v>
      </c>
      <c r="O8" s="148">
        <v>3</v>
      </c>
      <c r="P8" s="148">
        <v>3</v>
      </c>
      <c r="Q8" s="148">
        <v>3</v>
      </c>
      <c r="R8" s="149">
        <v>2</v>
      </c>
      <c r="S8" s="149">
        <v>3</v>
      </c>
      <c r="T8" s="149">
        <v>2</v>
      </c>
      <c r="U8" s="149">
        <v>2</v>
      </c>
      <c r="V8" s="149">
        <v>3</v>
      </c>
      <c r="W8" s="150">
        <v>3</v>
      </c>
      <c r="X8" s="150">
        <v>3</v>
      </c>
      <c r="Y8" s="150">
        <v>2</v>
      </c>
    </row>
    <row r="9" spans="1:25" x14ac:dyDescent="0.4">
      <c r="A9" s="144" t="s">
        <v>596</v>
      </c>
      <c r="B9" s="144" t="s">
        <v>528</v>
      </c>
      <c r="C9" s="144" t="s">
        <v>529</v>
      </c>
      <c r="D9" s="144" t="s">
        <v>538</v>
      </c>
      <c r="E9" s="145">
        <v>56</v>
      </c>
      <c r="F9" s="151" t="s">
        <v>539</v>
      </c>
      <c r="G9" s="144"/>
      <c r="H9" s="147">
        <v>3</v>
      </c>
      <c r="I9" s="147">
        <v>3</v>
      </c>
      <c r="J9" s="147">
        <v>3</v>
      </c>
      <c r="K9" s="147">
        <v>3</v>
      </c>
      <c r="L9" s="147">
        <v>3</v>
      </c>
      <c r="M9" s="148">
        <v>3</v>
      </c>
      <c r="N9" s="148">
        <v>3</v>
      </c>
      <c r="O9" s="148">
        <v>3</v>
      </c>
      <c r="P9" s="148">
        <v>4</v>
      </c>
      <c r="Q9" s="148">
        <v>3</v>
      </c>
      <c r="R9" s="149">
        <v>3</v>
      </c>
      <c r="S9" s="149">
        <v>4</v>
      </c>
      <c r="T9" s="149">
        <v>4</v>
      </c>
      <c r="U9" s="149">
        <v>3</v>
      </c>
      <c r="V9" s="149">
        <v>3</v>
      </c>
      <c r="W9" s="150">
        <v>3</v>
      </c>
      <c r="X9" s="150">
        <v>3</v>
      </c>
      <c r="Y9" s="150">
        <v>2</v>
      </c>
    </row>
    <row r="10" spans="1:25" x14ac:dyDescent="0.4">
      <c r="A10" s="144" t="s">
        <v>597</v>
      </c>
      <c r="B10" s="144" t="s">
        <v>528</v>
      </c>
      <c r="C10" s="144" t="s">
        <v>529</v>
      </c>
      <c r="D10" s="144" t="s">
        <v>540</v>
      </c>
      <c r="E10" s="145">
        <v>49</v>
      </c>
      <c r="F10" s="151" t="s">
        <v>541</v>
      </c>
      <c r="G10" s="144"/>
      <c r="H10" s="147">
        <v>3</v>
      </c>
      <c r="I10" s="147">
        <v>2</v>
      </c>
      <c r="J10" s="147">
        <v>3</v>
      </c>
      <c r="K10" s="147">
        <v>3</v>
      </c>
      <c r="L10" s="147">
        <v>2</v>
      </c>
      <c r="M10" s="148">
        <v>3</v>
      </c>
      <c r="N10" s="148">
        <v>3</v>
      </c>
      <c r="O10" s="148">
        <v>3</v>
      </c>
      <c r="P10" s="148">
        <v>3</v>
      </c>
      <c r="Q10" s="148">
        <v>3</v>
      </c>
      <c r="R10" s="149">
        <v>3</v>
      </c>
      <c r="S10" s="149">
        <v>2</v>
      </c>
      <c r="T10" s="149">
        <v>2</v>
      </c>
      <c r="U10" s="149">
        <v>2</v>
      </c>
      <c r="V10" s="149">
        <v>3</v>
      </c>
      <c r="W10" s="150">
        <v>3</v>
      </c>
      <c r="X10" s="150">
        <v>3</v>
      </c>
      <c r="Y10" s="150">
        <v>3</v>
      </c>
    </row>
    <row r="11" spans="1:25" x14ac:dyDescent="0.4">
      <c r="A11" s="144" t="s">
        <v>598</v>
      </c>
      <c r="B11" s="144" t="s">
        <v>528</v>
      </c>
      <c r="C11" s="144" t="s">
        <v>542</v>
      </c>
      <c r="D11" s="144" t="s">
        <v>543</v>
      </c>
      <c r="E11" s="145">
        <v>40</v>
      </c>
      <c r="F11" s="151" t="s">
        <v>544</v>
      </c>
      <c r="G11" s="144"/>
      <c r="H11" s="147">
        <v>2</v>
      </c>
      <c r="I11" s="147">
        <v>2</v>
      </c>
      <c r="J11" s="147">
        <v>3</v>
      </c>
      <c r="K11" s="147">
        <v>2</v>
      </c>
      <c r="L11" s="147">
        <v>2</v>
      </c>
      <c r="M11" s="148">
        <v>3</v>
      </c>
      <c r="N11" s="148">
        <v>2</v>
      </c>
      <c r="O11" s="148">
        <v>3</v>
      </c>
      <c r="P11" s="148">
        <v>2</v>
      </c>
      <c r="Q11" s="148">
        <v>2.5</v>
      </c>
      <c r="R11" s="149">
        <v>3</v>
      </c>
      <c r="S11" s="149">
        <v>1</v>
      </c>
      <c r="T11" s="149">
        <v>1</v>
      </c>
      <c r="U11" s="149">
        <v>3</v>
      </c>
      <c r="V11" s="149">
        <v>3</v>
      </c>
      <c r="W11" s="150">
        <v>2</v>
      </c>
      <c r="X11" s="150">
        <v>2</v>
      </c>
      <c r="Y11" s="150">
        <v>1</v>
      </c>
    </row>
    <row r="12" spans="1:25" x14ac:dyDescent="0.4">
      <c r="A12" s="144" t="s">
        <v>599</v>
      </c>
      <c r="B12" s="144" t="s">
        <v>528</v>
      </c>
      <c r="C12" s="144" t="s">
        <v>529</v>
      </c>
      <c r="D12" s="144" t="s">
        <v>545</v>
      </c>
      <c r="E12" s="145">
        <v>44</v>
      </c>
      <c r="F12" s="151" t="s">
        <v>546</v>
      </c>
      <c r="G12" s="144"/>
      <c r="H12" s="147">
        <v>3</v>
      </c>
      <c r="I12" s="147">
        <v>1</v>
      </c>
      <c r="J12" s="147">
        <v>3</v>
      </c>
      <c r="K12" s="147">
        <v>3</v>
      </c>
      <c r="L12" s="147">
        <v>3</v>
      </c>
      <c r="M12" s="148">
        <v>3</v>
      </c>
      <c r="N12" s="148">
        <v>3</v>
      </c>
      <c r="O12" s="148">
        <v>2</v>
      </c>
      <c r="P12" s="148">
        <v>1</v>
      </c>
      <c r="Q12" s="148">
        <v>3</v>
      </c>
      <c r="R12" s="149">
        <v>3</v>
      </c>
      <c r="S12" s="149">
        <v>3</v>
      </c>
      <c r="T12" s="149">
        <v>2</v>
      </c>
      <c r="U12" s="149">
        <v>1</v>
      </c>
      <c r="V12" s="149">
        <v>3</v>
      </c>
      <c r="W12" s="150">
        <v>2</v>
      </c>
      <c r="X12" s="150">
        <v>3</v>
      </c>
      <c r="Y12" s="150">
        <v>2</v>
      </c>
    </row>
    <row r="13" spans="1:25" x14ac:dyDescent="0.4">
      <c r="A13" s="144" t="s">
        <v>600</v>
      </c>
      <c r="B13" s="144" t="s">
        <v>528</v>
      </c>
      <c r="C13" s="144" t="s">
        <v>529</v>
      </c>
      <c r="D13" s="144" t="s">
        <v>547</v>
      </c>
      <c r="E13" s="145">
        <v>42</v>
      </c>
      <c r="F13" s="151" t="s">
        <v>537</v>
      </c>
      <c r="G13" s="144"/>
      <c r="H13" s="147">
        <v>3</v>
      </c>
      <c r="I13" s="147">
        <v>2</v>
      </c>
      <c r="J13" s="147">
        <v>3</v>
      </c>
      <c r="K13" s="147">
        <v>2</v>
      </c>
      <c r="L13" s="147">
        <v>2</v>
      </c>
      <c r="M13" s="148">
        <v>3</v>
      </c>
      <c r="N13" s="148">
        <v>3</v>
      </c>
      <c r="O13" s="148">
        <v>3</v>
      </c>
      <c r="P13" s="148">
        <v>3</v>
      </c>
      <c r="Q13" s="148">
        <v>2</v>
      </c>
      <c r="R13" s="149">
        <v>3</v>
      </c>
      <c r="S13" s="149">
        <v>2</v>
      </c>
      <c r="T13" s="149">
        <v>2</v>
      </c>
      <c r="U13" s="149" t="s">
        <v>548</v>
      </c>
      <c r="V13" s="149">
        <v>3</v>
      </c>
      <c r="W13" s="150">
        <v>3</v>
      </c>
      <c r="X13" s="150">
        <v>3</v>
      </c>
      <c r="Y13" s="150" t="s">
        <v>548</v>
      </c>
    </row>
    <row r="14" spans="1:25" x14ac:dyDescent="0.4">
      <c r="A14" s="144" t="s">
        <v>601</v>
      </c>
      <c r="B14" s="144" t="s">
        <v>528</v>
      </c>
      <c r="C14" s="144" t="s">
        <v>529</v>
      </c>
      <c r="D14" s="144" t="s">
        <v>549</v>
      </c>
      <c r="E14" s="145">
        <v>45</v>
      </c>
      <c r="F14" s="151" t="s">
        <v>550</v>
      </c>
      <c r="G14" s="144"/>
      <c r="H14" s="147">
        <v>2</v>
      </c>
      <c r="I14" s="147">
        <v>3</v>
      </c>
      <c r="J14" s="147">
        <v>3</v>
      </c>
      <c r="K14" s="147">
        <v>3</v>
      </c>
      <c r="L14" s="147">
        <v>3</v>
      </c>
      <c r="M14" s="148">
        <v>3</v>
      </c>
      <c r="N14" s="148">
        <v>2</v>
      </c>
      <c r="O14" s="148">
        <v>2</v>
      </c>
      <c r="P14" s="148">
        <v>2</v>
      </c>
      <c r="Q14" s="148">
        <v>2</v>
      </c>
      <c r="R14" s="149">
        <v>3</v>
      </c>
      <c r="S14" s="149">
        <v>3</v>
      </c>
      <c r="T14" s="149">
        <v>2</v>
      </c>
      <c r="U14" s="149">
        <v>2</v>
      </c>
      <c r="V14" s="149">
        <v>2</v>
      </c>
      <c r="W14" s="150">
        <v>3</v>
      </c>
      <c r="X14" s="150">
        <v>3</v>
      </c>
      <c r="Y14" s="150">
        <v>2</v>
      </c>
    </row>
    <row r="15" spans="1:25" x14ac:dyDescent="0.4">
      <c r="A15" s="144" t="s">
        <v>602</v>
      </c>
      <c r="B15" s="144" t="s">
        <v>528</v>
      </c>
      <c r="C15" s="144" t="s">
        <v>542</v>
      </c>
      <c r="D15" s="144" t="s">
        <v>551</v>
      </c>
      <c r="E15" s="145">
        <v>42</v>
      </c>
      <c r="F15" s="151" t="s">
        <v>552</v>
      </c>
      <c r="G15" s="144"/>
      <c r="H15" s="147">
        <v>2</v>
      </c>
      <c r="I15" s="147">
        <v>1.5</v>
      </c>
      <c r="J15" s="147">
        <v>2</v>
      </c>
      <c r="K15" s="147">
        <v>2.5</v>
      </c>
      <c r="L15" s="147">
        <v>1</v>
      </c>
      <c r="M15" s="148">
        <v>3</v>
      </c>
      <c r="N15" s="148">
        <v>3</v>
      </c>
      <c r="O15" s="148">
        <v>3</v>
      </c>
      <c r="P15" s="148">
        <v>3</v>
      </c>
      <c r="Q15" s="148">
        <v>2</v>
      </c>
      <c r="R15" s="149">
        <v>3</v>
      </c>
      <c r="S15" s="149">
        <v>2.5</v>
      </c>
      <c r="T15" s="149">
        <v>3</v>
      </c>
      <c r="U15" s="149">
        <v>2</v>
      </c>
      <c r="V15" s="149">
        <v>2.5</v>
      </c>
      <c r="W15" s="150">
        <v>2</v>
      </c>
      <c r="X15" s="150">
        <v>2</v>
      </c>
      <c r="Y15" s="150">
        <v>2</v>
      </c>
    </row>
    <row r="16" spans="1:25" x14ac:dyDescent="0.4">
      <c r="A16" s="144" t="s">
        <v>603</v>
      </c>
      <c r="B16" s="144" t="s">
        <v>528</v>
      </c>
      <c r="C16" s="144" t="s">
        <v>529</v>
      </c>
      <c r="D16" s="144" t="s">
        <v>553</v>
      </c>
      <c r="E16" s="145">
        <v>45</v>
      </c>
      <c r="F16" s="151" t="s">
        <v>550</v>
      </c>
      <c r="G16" s="144"/>
      <c r="H16" s="147">
        <v>2</v>
      </c>
      <c r="I16" s="147">
        <v>3</v>
      </c>
      <c r="J16" s="147">
        <v>2</v>
      </c>
      <c r="K16" s="147">
        <v>3</v>
      </c>
      <c r="L16" s="147">
        <v>2</v>
      </c>
      <c r="M16" s="148">
        <v>3</v>
      </c>
      <c r="N16" s="148">
        <v>2</v>
      </c>
      <c r="O16" s="148">
        <v>3</v>
      </c>
      <c r="P16" s="148">
        <v>3</v>
      </c>
      <c r="Q16" s="148">
        <v>2</v>
      </c>
      <c r="R16" s="149">
        <v>2</v>
      </c>
      <c r="S16" s="149">
        <v>3</v>
      </c>
      <c r="T16" s="149">
        <v>2</v>
      </c>
      <c r="U16" s="149">
        <v>2</v>
      </c>
      <c r="V16" s="149">
        <v>3</v>
      </c>
      <c r="W16" s="150">
        <v>3</v>
      </c>
      <c r="X16" s="150">
        <v>3</v>
      </c>
      <c r="Y16" s="150">
        <v>2</v>
      </c>
    </row>
    <row r="17" spans="1:25" x14ac:dyDescent="0.4">
      <c r="A17" s="144" t="s">
        <v>604</v>
      </c>
      <c r="B17" s="144" t="s">
        <v>528</v>
      </c>
      <c r="C17" s="144" t="s">
        <v>542</v>
      </c>
      <c r="D17" s="144" t="s">
        <v>554</v>
      </c>
      <c r="E17" s="145">
        <v>44</v>
      </c>
      <c r="F17" s="151" t="s">
        <v>546</v>
      </c>
      <c r="G17" s="144"/>
      <c r="H17" s="147">
        <v>2</v>
      </c>
      <c r="I17" s="147">
        <v>3</v>
      </c>
      <c r="J17" s="147">
        <v>3</v>
      </c>
      <c r="K17" s="147">
        <v>2</v>
      </c>
      <c r="L17" s="147">
        <v>2</v>
      </c>
      <c r="M17" s="148">
        <v>3</v>
      </c>
      <c r="N17" s="148">
        <v>3</v>
      </c>
      <c r="O17" s="148">
        <v>2</v>
      </c>
      <c r="P17" s="148">
        <v>3</v>
      </c>
      <c r="Q17" s="148">
        <v>2</v>
      </c>
      <c r="R17" s="149">
        <v>3</v>
      </c>
      <c r="S17" s="149">
        <v>3</v>
      </c>
      <c r="T17" s="149">
        <v>2</v>
      </c>
      <c r="U17" s="149">
        <v>2</v>
      </c>
      <c r="V17" s="149">
        <v>2</v>
      </c>
      <c r="W17" s="150">
        <v>2</v>
      </c>
      <c r="X17" s="150">
        <v>3</v>
      </c>
      <c r="Y17" s="150">
        <v>2</v>
      </c>
    </row>
    <row r="18" spans="1:25" x14ac:dyDescent="0.4">
      <c r="A18" s="144" t="s">
        <v>605</v>
      </c>
      <c r="B18" s="144" t="s">
        <v>528</v>
      </c>
      <c r="C18" s="144" t="s">
        <v>529</v>
      </c>
      <c r="D18" s="144" t="s">
        <v>555</v>
      </c>
      <c r="E18" s="145">
        <v>59</v>
      </c>
      <c r="F18" s="151" t="s">
        <v>533</v>
      </c>
      <c r="G18" s="144"/>
      <c r="H18" s="147">
        <v>3</v>
      </c>
      <c r="I18" s="147">
        <v>4</v>
      </c>
      <c r="J18" s="147">
        <v>4</v>
      </c>
      <c r="K18" s="147">
        <v>3</v>
      </c>
      <c r="L18" s="147">
        <v>3</v>
      </c>
      <c r="M18" s="148">
        <v>3</v>
      </c>
      <c r="N18" s="148">
        <v>4</v>
      </c>
      <c r="O18" s="148">
        <v>4</v>
      </c>
      <c r="P18" s="148">
        <v>3</v>
      </c>
      <c r="Q18" s="148">
        <v>3</v>
      </c>
      <c r="R18" s="149">
        <v>3</v>
      </c>
      <c r="S18" s="149">
        <v>4</v>
      </c>
      <c r="T18" s="149">
        <v>3</v>
      </c>
      <c r="U18" s="149">
        <v>3</v>
      </c>
      <c r="V18" s="149">
        <v>3</v>
      </c>
      <c r="W18" s="150">
        <v>3</v>
      </c>
      <c r="X18" s="150">
        <v>3</v>
      </c>
      <c r="Y18" s="150">
        <v>3</v>
      </c>
    </row>
    <row r="19" spans="1:25" x14ac:dyDescent="0.4">
      <c r="A19" s="144"/>
      <c r="B19" s="144"/>
      <c r="C19" s="144"/>
      <c r="D19" s="144"/>
      <c r="E19" s="144"/>
      <c r="F19" s="151"/>
      <c r="G19" s="144"/>
      <c r="H19" s="147"/>
      <c r="I19" s="147"/>
      <c r="J19" s="147"/>
      <c r="K19" s="147"/>
      <c r="L19" s="147"/>
      <c r="M19" s="148"/>
      <c r="N19" s="148"/>
      <c r="O19" s="148"/>
      <c r="P19" s="148"/>
      <c r="Q19" s="148"/>
      <c r="R19" s="149"/>
      <c r="S19" s="149"/>
      <c r="T19" s="149"/>
      <c r="U19" s="149"/>
      <c r="V19" s="149"/>
      <c r="W19" s="150"/>
      <c r="X19" s="150"/>
      <c r="Y19" s="150"/>
    </row>
    <row r="20" spans="1:25" x14ac:dyDescent="0.4">
      <c r="A20" s="144" t="s">
        <v>606</v>
      </c>
      <c r="B20" s="144" t="s">
        <v>556</v>
      </c>
      <c r="C20" s="144" t="s">
        <v>529</v>
      </c>
      <c r="D20" s="144" t="s">
        <v>557</v>
      </c>
      <c r="E20" s="145">
        <v>44</v>
      </c>
      <c r="F20" s="151" t="s">
        <v>532</v>
      </c>
      <c r="G20" s="144"/>
      <c r="H20" s="147">
        <v>3</v>
      </c>
      <c r="I20" s="147">
        <v>3</v>
      </c>
      <c r="J20" s="147">
        <v>3</v>
      </c>
      <c r="K20" s="147">
        <v>3</v>
      </c>
      <c r="L20" s="147">
        <v>2</v>
      </c>
      <c r="M20" s="148">
        <v>4</v>
      </c>
      <c r="N20" s="148">
        <v>2</v>
      </c>
      <c r="O20" s="148">
        <v>3</v>
      </c>
      <c r="P20" s="148">
        <v>3</v>
      </c>
      <c r="Q20" s="148">
        <v>2</v>
      </c>
      <c r="R20" s="149">
        <v>3</v>
      </c>
      <c r="S20" s="149">
        <v>4</v>
      </c>
      <c r="T20" s="149">
        <v>3</v>
      </c>
      <c r="U20" s="149">
        <v>3</v>
      </c>
      <c r="V20" s="149">
        <v>3</v>
      </c>
      <c r="W20" s="152"/>
      <c r="X20" s="152"/>
      <c r="Y20" s="152"/>
    </row>
    <row r="21" spans="1:25" x14ac:dyDescent="0.4">
      <c r="A21" s="144" t="s">
        <v>607</v>
      </c>
      <c r="B21" s="144" t="s">
        <v>556</v>
      </c>
      <c r="C21" s="144" t="s">
        <v>529</v>
      </c>
      <c r="D21" s="144" t="s">
        <v>558</v>
      </c>
      <c r="E21" s="145">
        <v>42</v>
      </c>
      <c r="F21" s="151" t="s">
        <v>559</v>
      </c>
      <c r="G21" s="144"/>
      <c r="H21" s="147">
        <v>3</v>
      </c>
      <c r="I21" s="147">
        <v>3</v>
      </c>
      <c r="J21" s="147">
        <v>3</v>
      </c>
      <c r="K21" s="147">
        <v>3</v>
      </c>
      <c r="L21" s="147">
        <v>2</v>
      </c>
      <c r="M21" s="148">
        <v>3</v>
      </c>
      <c r="N21" s="148">
        <v>3</v>
      </c>
      <c r="O21" s="148">
        <v>3</v>
      </c>
      <c r="P21" s="148">
        <v>3</v>
      </c>
      <c r="Q21" s="148">
        <v>3</v>
      </c>
      <c r="R21" s="149">
        <v>1</v>
      </c>
      <c r="S21" s="149">
        <v>4</v>
      </c>
      <c r="T21" s="149">
        <v>2</v>
      </c>
      <c r="U21" s="149">
        <v>3</v>
      </c>
      <c r="V21" s="149">
        <v>3</v>
      </c>
      <c r="W21" s="152"/>
      <c r="X21" s="152"/>
      <c r="Y21" s="152"/>
    </row>
    <row r="22" spans="1:25" x14ac:dyDescent="0.4">
      <c r="A22" s="144"/>
      <c r="B22" s="144"/>
      <c r="C22" s="144"/>
      <c r="D22" s="144"/>
      <c r="E22" s="144"/>
      <c r="F22" s="151"/>
      <c r="G22" s="144"/>
      <c r="H22" s="147"/>
      <c r="I22" s="147"/>
      <c r="J22" s="147"/>
      <c r="K22" s="147"/>
      <c r="L22" s="147"/>
      <c r="M22" s="148"/>
      <c r="N22" s="148"/>
      <c r="O22" s="148"/>
      <c r="P22" s="148"/>
      <c r="Q22" s="148"/>
      <c r="R22" s="149"/>
      <c r="S22" s="149"/>
      <c r="T22" s="149"/>
      <c r="U22" s="149"/>
      <c r="V22" s="149"/>
      <c r="W22" s="152"/>
      <c r="X22" s="152"/>
      <c r="Y22" s="152"/>
    </row>
    <row r="23" spans="1:25" x14ac:dyDescent="0.4">
      <c r="A23" s="144" t="s">
        <v>608</v>
      </c>
      <c r="B23" s="144" t="s">
        <v>560</v>
      </c>
      <c r="C23" s="144" t="s">
        <v>529</v>
      </c>
      <c r="D23" s="144" t="s">
        <v>561</v>
      </c>
      <c r="E23" s="145">
        <v>39</v>
      </c>
      <c r="F23" s="151" t="s">
        <v>537</v>
      </c>
      <c r="G23" s="144"/>
      <c r="H23" s="147">
        <v>3</v>
      </c>
      <c r="I23" s="147">
        <v>2</v>
      </c>
      <c r="J23" s="147">
        <v>2</v>
      </c>
      <c r="K23" s="147">
        <v>3</v>
      </c>
      <c r="L23" s="147">
        <v>3</v>
      </c>
      <c r="M23" s="148">
        <v>3</v>
      </c>
      <c r="N23" s="148">
        <v>2</v>
      </c>
      <c r="O23" s="148">
        <v>2</v>
      </c>
      <c r="P23" s="148">
        <v>2</v>
      </c>
      <c r="Q23" s="148">
        <v>2</v>
      </c>
      <c r="R23" s="149">
        <v>3</v>
      </c>
      <c r="S23" s="149">
        <v>3</v>
      </c>
      <c r="T23" s="149">
        <v>3</v>
      </c>
      <c r="U23" s="149">
        <v>3</v>
      </c>
      <c r="V23" s="149">
        <v>3</v>
      </c>
      <c r="W23" s="152"/>
      <c r="X23" s="152"/>
      <c r="Y23" s="152"/>
    </row>
    <row r="24" spans="1:25" x14ac:dyDescent="0.4">
      <c r="A24" s="144"/>
      <c r="B24" s="144"/>
      <c r="C24" s="144"/>
      <c r="D24" s="144"/>
      <c r="E24" s="144"/>
      <c r="F24" s="151"/>
      <c r="G24" s="144"/>
      <c r="H24" s="147"/>
      <c r="I24" s="147"/>
      <c r="J24" s="147"/>
      <c r="K24" s="147"/>
      <c r="L24" s="147"/>
      <c r="M24" s="148"/>
      <c r="N24" s="148"/>
      <c r="O24" s="148"/>
      <c r="P24" s="148"/>
      <c r="Q24" s="148"/>
      <c r="R24" s="149"/>
      <c r="S24" s="149"/>
      <c r="T24" s="149"/>
      <c r="U24" s="149"/>
      <c r="V24" s="149"/>
      <c r="W24" s="152"/>
      <c r="X24" s="152"/>
      <c r="Y24" s="152"/>
    </row>
    <row r="25" spans="1:25" x14ac:dyDescent="0.4">
      <c r="A25" s="144" t="s">
        <v>609</v>
      </c>
      <c r="B25" s="144" t="s">
        <v>562</v>
      </c>
      <c r="C25" s="144" t="s">
        <v>542</v>
      </c>
      <c r="D25" s="144" t="s">
        <v>563</v>
      </c>
      <c r="E25" s="145">
        <v>35</v>
      </c>
      <c r="F25" s="151" t="s">
        <v>552</v>
      </c>
      <c r="G25" s="144"/>
      <c r="H25" s="147">
        <v>3</v>
      </c>
      <c r="I25" s="147">
        <v>2</v>
      </c>
      <c r="J25" s="147">
        <v>2</v>
      </c>
      <c r="K25" s="147">
        <v>3</v>
      </c>
      <c r="L25" s="147">
        <v>3</v>
      </c>
      <c r="M25" s="148">
        <v>3</v>
      </c>
      <c r="N25" s="148">
        <v>2</v>
      </c>
      <c r="O25" s="148">
        <v>3</v>
      </c>
      <c r="P25" s="148">
        <v>2</v>
      </c>
      <c r="Q25" s="148">
        <v>2</v>
      </c>
      <c r="R25" s="149">
        <v>1</v>
      </c>
      <c r="S25" s="149">
        <v>3</v>
      </c>
      <c r="T25" s="149">
        <v>2</v>
      </c>
      <c r="U25" s="149">
        <v>2</v>
      </c>
      <c r="V25" s="149">
        <v>2</v>
      </c>
      <c r="W25" s="152"/>
      <c r="X25" s="152"/>
      <c r="Y25" s="152"/>
    </row>
    <row r="26" spans="1:25" x14ac:dyDescent="0.4">
      <c r="B26" s="153" t="s">
        <v>564</v>
      </c>
      <c r="C26" s="154">
        <v>0.8</v>
      </c>
      <c r="D26" s="155"/>
      <c r="G26" s="153" t="s">
        <v>565</v>
      </c>
      <c r="H26" s="156">
        <f>AVERAGE(H3:H25)</f>
        <v>2.8</v>
      </c>
      <c r="I26" s="156">
        <f t="shared" ref="I26:Y26" si="0">AVERAGE(I3:I25)</f>
        <v>2.5249999999999999</v>
      </c>
      <c r="J26" s="156">
        <f t="shared" si="0"/>
        <v>2.75</v>
      </c>
      <c r="K26" s="156">
        <f t="shared" si="0"/>
        <v>2.7749999999999999</v>
      </c>
      <c r="L26" s="156">
        <f t="shared" si="0"/>
        <v>2.4500000000000002</v>
      </c>
      <c r="M26" s="157">
        <f t="shared" si="0"/>
        <v>3.05</v>
      </c>
      <c r="N26" s="157">
        <f t="shared" si="0"/>
        <v>2.8</v>
      </c>
      <c r="O26" s="157">
        <f t="shared" si="0"/>
        <v>2.85</v>
      </c>
      <c r="P26" s="157">
        <f t="shared" si="0"/>
        <v>2.75</v>
      </c>
      <c r="Q26" s="157">
        <f t="shared" si="0"/>
        <v>2.625</v>
      </c>
      <c r="R26" s="158">
        <f t="shared" si="0"/>
        <v>2.65</v>
      </c>
      <c r="S26" s="158">
        <f t="shared" si="0"/>
        <v>3.125</v>
      </c>
      <c r="T26" s="158">
        <f t="shared" si="0"/>
        <v>2.5</v>
      </c>
      <c r="U26" s="158">
        <f t="shared" si="0"/>
        <v>2.5263157894736841</v>
      </c>
      <c r="V26" s="158">
        <f t="shared" si="0"/>
        <v>2.8250000000000002</v>
      </c>
      <c r="W26" s="159">
        <f t="shared" si="0"/>
        <v>2.625</v>
      </c>
      <c r="X26" s="159">
        <f t="shared" si="0"/>
        <v>2.75</v>
      </c>
      <c r="Y26" s="159">
        <f t="shared" si="0"/>
        <v>2.1333333333333333</v>
      </c>
    </row>
    <row r="27" spans="1:25" x14ac:dyDescent="0.4">
      <c r="B27" s="160"/>
      <c r="C27" s="161"/>
      <c r="G27" s="153" t="s">
        <v>566</v>
      </c>
      <c r="H27" s="162">
        <v>0.76</v>
      </c>
      <c r="I27" s="162">
        <v>0.56999999999999995</v>
      </c>
      <c r="J27" s="162">
        <v>0.67</v>
      </c>
      <c r="K27" s="162">
        <v>0.71</v>
      </c>
      <c r="L27" s="162">
        <v>0.48</v>
      </c>
      <c r="M27" s="163">
        <v>1</v>
      </c>
      <c r="N27" s="163">
        <v>0.7</v>
      </c>
      <c r="O27" s="163">
        <v>0.8</v>
      </c>
      <c r="P27" s="163">
        <v>0.7</v>
      </c>
      <c r="Q27" s="163">
        <v>0.52</v>
      </c>
      <c r="R27" s="164">
        <v>0.7</v>
      </c>
      <c r="S27" s="164">
        <v>0.8</v>
      </c>
      <c r="T27" s="164">
        <v>0.45</v>
      </c>
      <c r="U27" s="164">
        <v>0.57999999999999996</v>
      </c>
      <c r="V27" s="164">
        <v>0.75</v>
      </c>
      <c r="W27" s="165">
        <v>0.63</v>
      </c>
      <c r="X27" s="165">
        <v>0.75</v>
      </c>
      <c r="Y27" s="165">
        <v>0.27</v>
      </c>
    </row>
    <row r="28" spans="1:25" x14ac:dyDescent="0.4">
      <c r="B28" t="s">
        <v>567</v>
      </c>
      <c r="G28" s="153" t="s">
        <v>568</v>
      </c>
      <c r="J28" s="166">
        <f>SUM(H26,I26,J26,K26,L26)</f>
        <v>13.3</v>
      </c>
      <c r="O28" s="166">
        <f>SUM(M26,N26,O26,P26,Q26)</f>
        <v>14.074999999999999</v>
      </c>
      <c r="T28" s="166">
        <f>SUM(R26,S26,T26,U26,V26)</f>
        <v>13.626315789473683</v>
      </c>
      <c r="X28" s="166">
        <f>SUM(V26,W26,X26,Y26,Z26)</f>
        <v>10.333333333333332</v>
      </c>
    </row>
    <row r="29" spans="1:25" x14ac:dyDescent="0.4">
      <c r="G29" s="153"/>
      <c r="J29" s="166"/>
      <c r="O29" s="166"/>
      <c r="T29" s="166"/>
      <c r="X29" s="166"/>
    </row>
    <row r="31" spans="1:25" x14ac:dyDescent="0.4">
      <c r="A31" s="167" t="s">
        <v>569</v>
      </c>
    </row>
    <row r="33" spans="1:25" x14ac:dyDescent="0.4">
      <c r="A33" t="s">
        <v>570</v>
      </c>
    </row>
    <row r="34" spans="1:25" x14ac:dyDescent="0.4">
      <c r="A34" t="s">
        <v>571</v>
      </c>
    </row>
    <row r="36" spans="1:25" x14ac:dyDescent="0.4">
      <c r="A36" s="168" t="s">
        <v>572</v>
      </c>
      <c r="B36" s="168" t="s">
        <v>573</v>
      </c>
      <c r="C36" s="168" t="s">
        <v>574</v>
      </c>
      <c r="D36" s="168" t="s">
        <v>575</v>
      </c>
    </row>
    <row r="37" spans="1:25" x14ac:dyDescent="0.4">
      <c r="A37" s="169"/>
      <c r="B37" s="169" t="s">
        <v>576</v>
      </c>
      <c r="C37" s="169" t="s">
        <v>577</v>
      </c>
      <c r="D37" s="169" t="s">
        <v>578</v>
      </c>
    </row>
    <row r="38" spans="1:25" x14ac:dyDescent="0.4">
      <c r="A38" t="s">
        <v>579</v>
      </c>
      <c r="B38">
        <v>29</v>
      </c>
      <c r="C38">
        <v>35</v>
      </c>
      <c r="D38">
        <v>42</v>
      </c>
    </row>
    <row r="39" spans="1:25" x14ac:dyDescent="0.4">
      <c r="A39" s="168" t="s">
        <v>580</v>
      </c>
      <c r="B39" s="168">
        <v>29</v>
      </c>
      <c r="C39" s="168">
        <v>35</v>
      </c>
      <c r="D39" s="168">
        <v>42</v>
      </c>
    </row>
    <row r="40" spans="1:25" x14ac:dyDescent="0.4">
      <c r="A40" s="169" t="s">
        <v>581</v>
      </c>
      <c r="B40" s="169">
        <v>32</v>
      </c>
      <c r="C40" s="169">
        <v>38</v>
      </c>
      <c r="D40" s="169">
        <v>45</v>
      </c>
    </row>
    <row r="42" spans="1:25" x14ac:dyDescent="0.4">
      <c r="A42" t="s">
        <v>582</v>
      </c>
    </row>
    <row r="43" spans="1:25" x14ac:dyDescent="0.4">
      <c r="H43" s="134" t="s">
        <v>500</v>
      </c>
      <c r="I43" s="134"/>
      <c r="J43" s="134"/>
      <c r="K43" s="134"/>
      <c r="L43" s="134"/>
      <c r="M43" s="135" t="s">
        <v>501</v>
      </c>
      <c r="N43" s="135"/>
      <c r="O43" s="135"/>
      <c r="P43" s="135"/>
      <c r="Q43" s="135"/>
      <c r="R43" s="136" t="s">
        <v>502</v>
      </c>
      <c r="S43" s="136"/>
      <c r="T43" s="136"/>
      <c r="U43" s="136"/>
      <c r="V43" s="136"/>
      <c r="W43" s="137" t="s">
        <v>503</v>
      </c>
      <c r="X43" s="137"/>
      <c r="Y43" s="137"/>
    </row>
    <row r="44" spans="1:25" x14ac:dyDescent="0.4">
      <c r="A44" s="138" t="s">
        <v>610</v>
      </c>
      <c r="B44" s="138" t="s">
        <v>504</v>
      </c>
      <c r="C44" s="138" t="s">
        <v>505</v>
      </c>
      <c r="D44" s="138" t="s">
        <v>506</v>
      </c>
      <c r="E44" s="138" t="s">
        <v>507</v>
      </c>
      <c r="F44" s="139" t="s">
        <v>508</v>
      </c>
      <c r="G44" s="138" t="s">
        <v>509</v>
      </c>
      <c r="H44" s="140" t="s">
        <v>510</v>
      </c>
      <c r="I44" s="140" t="s">
        <v>511</v>
      </c>
      <c r="J44" s="140" t="s">
        <v>512</v>
      </c>
      <c r="K44" s="140" t="s">
        <v>513</v>
      </c>
      <c r="L44" s="140" t="s">
        <v>514</v>
      </c>
      <c r="M44" s="141" t="s">
        <v>515</v>
      </c>
      <c r="N44" s="141" t="s">
        <v>516</v>
      </c>
      <c r="O44" s="141" t="s">
        <v>517</v>
      </c>
      <c r="P44" s="141" t="s">
        <v>518</v>
      </c>
      <c r="Q44" s="141" t="s">
        <v>519</v>
      </c>
      <c r="R44" s="142" t="s">
        <v>520</v>
      </c>
      <c r="S44" s="142" t="s">
        <v>521</v>
      </c>
      <c r="T44" s="142" t="s">
        <v>522</v>
      </c>
      <c r="U44" s="142" t="s">
        <v>523</v>
      </c>
      <c r="V44" s="142" t="s">
        <v>524</v>
      </c>
      <c r="W44" s="143" t="s">
        <v>583</v>
      </c>
      <c r="X44" s="143" t="s">
        <v>584</v>
      </c>
      <c r="Y44" s="143" t="s">
        <v>585</v>
      </c>
    </row>
    <row r="45" spans="1:25" x14ac:dyDescent="0.4">
      <c r="A45" s="144" t="s">
        <v>611</v>
      </c>
      <c r="B45" s="144" t="s">
        <v>528</v>
      </c>
      <c r="C45" s="144" t="s">
        <v>586</v>
      </c>
      <c r="D45" s="144" t="s">
        <v>587</v>
      </c>
      <c r="E45" s="144" t="s">
        <v>586</v>
      </c>
      <c r="F45" s="151" t="s">
        <v>586</v>
      </c>
      <c r="G45" s="144"/>
      <c r="H45" s="147">
        <v>3</v>
      </c>
      <c r="I45" s="147">
        <v>3</v>
      </c>
      <c r="J45" s="147">
        <v>3</v>
      </c>
      <c r="K45" s="147">
        <v>2</v>
      </c>
      <c r="L45" s="147">
        <v>2</v>
      </c>
      <c r="M45" s="148" t="s">
        <v>588</v>
      </c>
      <c r="N45" s="148" t="s">
        <v>588</v>
      </c>
      <c r="O45" s="148" t="s">
        <v>588</v>
      </c>
      <c r="P45" s="148" t="s">
        <v>588</v>
      </c>
      <c r="Q45" s="148">
        <v>3</v>
      </c>
      <c r="R45" s="149" t="s">
        <v>588</v>
      </c>
      <c r="S45" s="149" t="s">
        <v>588</v>
      </c>
      <c r="T45" s="149" t="s">
        <v>588</v>
      </c>
      <c r="U45" s="149" t="s">
        <v>588</v>
      </c>
      <c r="V45" s="149" t="s">
        <v>588</v>
      </c>
      <c r="W45" s="150">
        <v>2</v>
      </c>
      <c r="X45" s="150">
        <v>2</v>
      </c>
      <c r="Y45" s="150">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Intern Keys </vt:lpstr>
      <vt:lpstr>GACE </vt:lpstr>
      <vt:lpstr>Ethics Exam </vt:lpstr>
      <vt:lpstr>edTPA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Teodorescu, Daniel</dc:creator>
  <cp:lastModifiedBy>Teodorescu, Daniel</cp:lastModifiedBy>
  <dcterms:created xsi:type="dcterms:W3CDTF">2019-08-19T12:00:19Z</dcterms:created>
  <dcterms:modified xsi:type="dcterms:W3CDTF">2020-02-08T19:50:42Z</dcterms:modified>
</cp:coreProperties>
</file>